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PRIDOBIVANJE PREMIČNIN" sheetId="1" r:id="rId1"/>
    <sheet name="RAZPOLAGANJE S PREMIČNINAMI" sheetId="2" r:id="rId2"/>
  </sheets>
  <definedNames/>
  <calcPr fullCalcOnLoad="1"/>
</workbook>
</file>

<file path=xl/sharedStrings.xml><?xml version="1.0" encoding="utf-8"?>
<sst xmlns="http://schemas.openxmlformats.org/spreadsheetml/2006/main" count="1052" uniqueCount="483">
  <si>
    <t>UPRAVLJAVEC</t>
  </si>
  <si>
    <t>ZAPOREDNA ŠTEVILKA</t>
  </si>
  <si>
    <t>VRSTA PREMIČNEGA PREMOŽENJA</t>
  </si>
  <si>
    <t>KOLIČINA</t>
  </si>
  <si>
    <t>PREDVIDENA SREDSTVA</t>
  </si>
  <si>
    <t>MOTORNA VOZILA</t>
  </si>
  <si>
    <t>INFORMACIJSKA OPREMA</t>
  </si>
  <si>
    <t>DRUGO PREMIČNO PREMOŽENJE</t>
  </si>
  <si>
    <t>ZAP. ŠT.</t>
  </si>
  <si>
    <t>ORIENTACIJSKA VREDNOST</t>
  </si>
  <si>
    <t>Inšpektorat RS za obrambo</t>
  </si>
  <si>
    <t>osebno vozilo</t>
  </si>
  <si>
    <t>Slovenska vojska</t>
  </si>
  <si>
    <t>Ministrstvo za obrambo</t>
  </si>
  <si>
    <t>DWDM stikalo</t>
  </si>
  <si>
    <t>druga tehnična oprema za izvajanje posebnih oblik pridobivanja podatkov</t>
  </si>
  <si>
    <t xml:space="preserve">terensko vozilo DE v NUS </t>
  </si>
  <si>
    <t xml:space="preserve">terensko vozilo CZ </t>
  </si>
  <si>
    <t>delovno vozilo z dvigalom</t>
  </si>
  <si>
    <t xml:space="preserve">tovorno vozilo </t>
  </si>
  <si>
    <t xml:space="preserve">bager </t>
  </si>
  <si>
    <t xml:space="preserve">traktor </t>
  </si>
  <si>
    <t>nadgradnja vozila za zveze</t>
  </si>
  <si>
    <t>vozilo delovno z dvižno ploščadjo</t>
  </si>
  <si>
    <t>satelitski komunikator za vozilo za zveze</t>
  </si>
  <si>
    <t xml:space="preserve">zabojnik MUSAR </t>
  </si>
  <si>
    <t>hitra kamera</t>
  </si>
  <si>
    <t>čoln z motorjem in prikolico</t>
  </si>
  <si>
    <t xml:space="preserve">hidravlično orodje za stabilizacijo in podpiranje </t>
  </si>
  <si>
    <t xml:space="preserve">pnevmatske blazine za dvigovanje bremen </t>
  </si>
  <si>
    <t>Uprava RS za zaščito in reševanje</t>
  </si>
  <si>
    <t>terenska vozila 4*4 z oborožitvijo</t>
  </si>
  <si>
    <t>tovorno vozilo - prekucnik</t>
  </si>
  <si>
    <t>prikolica za prevoz gradbene mehanizacije</t>
  </si>
  <si>
    <t>kopač nakladalnik z balistično zaščito</t>
  </si>
  <si>
    <t>vojaška terenska vozila</t>
  </si>
  <si>
    <t>vojaška tovorna vozila</t>
  </si>
  <si>
    <t>intervencijsko vozilo z nadgradnjo za reševanje iz ruševin</t>
  </si>
  <si>
    <t>tovorno vozilo z dvižno ploščadjo in kontejnerjem MUSAR</t>
  </si>
  <si>
    <t>vozila za splošne namene</t>
  </si>
  <si>
    <t>oprema za IMINT: 2. faza</t>
  </si>
  <si>
    <t>JTAC trenažer</t>
  </si>
  <si>
    <t>trenažer SPIKE</t>
  </si>
  <si>
    <t>trenažer za nove oborožitvene sisteme 8*8</t>
  </si>
  <si>
    <t>vodni rezalec</t>
  </si>
  <si>
    <t>vojaška terenska vozila 4*4</t>
  </si>
  <si>
    <t>prikolica za množične nesreče</t>
  </si>
  <si>
    <t>sistem za vakumsko čiščenja obale</t>
  </si>
  <si>
    <t>Preglednica 3: Načrt pridobivanja premičnega premoženja za leto 2018</t>
  </si>
  <si>
    <t>Skupaj:</t>
  </si>
  <si>
    <t>Preglednica 4: Načrt razpolaganja s premičnim premoženjem za leto 2018</t>
  </si>
  <si>
    <t>Ministrstvo za okolje in prostor</t>
  </si>
  <si>
    <t>Geodetska uprava Republike Slovenije</t>
  </si>
  <si>
    <t>terensko vozilo</t>
  </si>
  <si>
    <t>Zavod Republike Slovenije za varstvo narave</t>
  </si>
  <si>
    <t>Inšpektorat RS za okolje in prostor</t>
  </si>
  <si>
    <t>Agencija RS za okolje</t>
  </si>
  <si>
    <t>Direkcija RS za vode</t>
  </si>
  <si>
    <t>Kozjanski park</t>
  </si>
  <si>
    <t>Eko sklad, Slovenski okoljski javni sklad</t>
  </si>
  <si>
    <t>strežnik</t>
  </si>
  <si>
    <t>diskovno polje</t>
  </si>
  <si>
    <t>ohišje BLAID</t>
  </si>
  <si>
    <t>strežniške rezine</t>
  </si>
  <si>
    <t xml:space="preserve">Agencija RS za okolje </t>
  </si>
  <si>
    <t>požarni zid za računalniško omrežje</t>
  </si>
  <si>
    <t>AVI MET sistem</t>
  </si>
  <si>
    <t>stiskalnica za sadje</t>
  </si>
  <si>
    <t>stalna GNSS postaja omrežja SIGNAL</t>
  </si>
  <si>
    <t>seizmometer</t>
  </si>
  <si>
    <t>merilnih živega srebra v zraku</t>
  </si>
  <si>
    <t>merilnik lahkohlapnih ogljikovodikov v zraku</t>
  </si>
  <si>
    <t>sonda za vzorčenje</t>
  </si>
  <si>
    <t>kontejner za spremljanje kakovosti zunanjega zraka</t>
  </si>
  <si>
    <t>minipostaja za spremljanje delcev v zunanjem zraku</t>
  </si>
  <si>
    <t>merilnik SO2</t>
  </si>
  <si>
    <t>merilnik NOX</t>
  </si>
  <si>
    <t>optični merilnik delcev</t>
  </si>
  <si>
    <t>prenosni merilnik delcev</t>
  </si>
  <si>
    <t>stružnica za potrebe vzdrževanja merilnih mrež</t>
  </si>
  <si>
    <t>stolp za veter</t>
  </si>
  <si>
    <t>merilnik meteorološke vidnosti</t>
  </si>
  <si>
    <t>Ministrstvo za finance</t>
  </si>
  <si>
    <t>Uprava Republike Slovenije za javna plačila</t>
  </si>
  <si>
    <t>Agencija Republike Slovenije za javnopravne evidence in storitve</t>
  </si>
  <si>
    <t>Finančna uprava Republike Slovenije</t>
  </si>
  <si>
    <t xml:space="preserve">UPS </t>
  </si>
  <si>
    <t>Ministrstvo za gospodarski razvoj in tehnologijo</t>
  </si>
  <si>
    <t>Ministrstvo za gospodarski razvoj in tehnologijo, Urad RS za intelektualno lastnino</t>
  </si>
  <si>
    <t>aktivna mrežna oprema</t>
  </si>
  <si>
    <t>Ministrstvo za gospodarski razvoj in tehnologijo, Urad RS za meroslovje</t>
  </si>
  <si>
    <t>Ministrstvo za infrastrukturo</t>
  </si>
  <si>
    <t>Uprava RS za pomorstvo</t>
  </si>
  <si>
    <t>poltovornjak</t>
  </si>
  <si>
    <t>Inšpektorat RS za infrastrukturo</t>
  </si>
  <si>
    <t>Javna agencija za železniški promet RS</t>
  </si>
  <si>
    <t>Javna agencija RS za varnost prometa</t>
  </si>
  <si>
    <t>Direkcija Republike Slovenije za infrastrukturo</t>
  </si>
  <si>
    <t>termovizijska kamera</t>
  </si>
  <si>
    <t>Ministrstvo za izobraževanje, znanost in šport</t>
  </si>
  <si>
    <t>Inšpektorat RS za šolstvo in šport</t>
  </si>
  <si>
    <t>Srednja frizerska šola Ljubljana</t>
  </si>
  <si>
    <t>Gimnazija Šiška</t>
  </si>
  <si>
    <t>Srednja šola za oblikovanje Maribor</t>
  </si>
  <si>
    <t>Mladinski dom Jarše</t>
  </si>
  <si>
    <t>Inštitut za kovinske materiale in tehnologije</t>
  </si>
  <si>
    <t>Akademska in raziskovalna mreža Slovenije - Arnes</t>
  </si>
  <si>
    <t>Gozdarski inštitut Slovenije</t>
  </si>
  <si>
    <t>Zavod Republike Slovenije za šolstvo</t>
  </si>
  <si>
    <t>podatkovno skladišče</t>
  </si>
  <si>
    <t>strežniki</t>
  </si>
  <si>
    <t>Institut informacijskih znanosti</t>
  </si>
  <si>
    <t>IKT oprema</t>
  </si>
  <si>
    <t>Javna agencija za raziskovalno dejavnost Republike Slovenije (ARRS)</t>
  </si>
  <si>
    <t>Znanstveno raziskovalno središče Koper</t>
  </si>
  <si>
    <t>ethernet stikalo</t>
  </si>
  <si>
    <t>usmerjevalnik</t>
  </si>
  <si>
    <t>Šolski center Ljubljana</t>
  </si>
  <si>
    <t>formatni žagalni stroj</t>
  </si>
  <si>
    <t>NC stroj za razrez in oblikovanj epločevine</t>
  </si>
  <si>
    <t>avtomatski titrator</t>
  </si>
  <si>
    <t>merilna proga za merjenje pretočnih veličin</t>
  </si>
  <si>
    <t>Konservatorij za glasbo in balet Maribor</t>
  </si>
  <si>
    <t>klavir za pouk</t>
  </si>
  <si>
    <t>Šolski center Postojna</t>
  </si>
  <si>
    <t>tehnološka oprema za strojne delavnice</t>
  </si>
  <si>
    <t>Center šolskih in obšolskih dejavnosti - Dom Fara</t>
  </si>
  <si>
    <t>Center šolskih in obšolskih dejavnosti - Dom Radenci</t>
  </si>
  <si>
    <t>Agencija Republike Slovenije za kmetijske trge in razvoj podeželja</t>
  </si>
  <si>
    <t>Ministrstvo za kmetijstvo, gozdarstvo in prehrano</t>
  </si>
  <si>
    <t>Uprava Republike Slovenije za varno hrano, veterinarstvo in varstvo rastlin</t>
  </si>
  <si>
    <t>Inštitut za hmeljarstvo in pivovarstvo Slovenije</t>
  </si>
  <si>
    <t>Zavod za gozdove Slovenije</t>
  </si>
  <si>
    <t>traktor</t>
  </si>
  <si>
    <t>kombinirano vozilo</t>
  </si>
  <si>
    <t>Inšpektorat Republike Slovenije za kmetijstvo, gozdarstvo, lovstvo in ribištvo</t>
  </si>
  <si>
    <t>Zavod za ribištvo Slovenije</t>
  </si>
  <si>
    <t>tovorno vozilo</t>
  </si>
  <si>
    <t>strežnik ribiške inšpekcije</t>
  </si>
  <si>
    <t>centralno diskovje za podatkovno skladišče za ribiško inšpekcijo</t>
  </si>
  <si>
    <t>centralno diskovje za arhiviranje podatkov za ribiško inšpekcijo</t>
  </si>
  <si>
    <t>strežniška oprema</t>
  </si>
  <si>
    <t>zaledni sistem za elektronske premerke</t>
  </si>
  <si>
    <t>plovilo ribiške inšpekcije</t>
  </si>
  <si>
    <t>laboratorijska oprema</t>
  </si>
  <si>
    <t>predvalilnik</t>
  </si>
  <si>
    <t>Ministrstvo za pravosodje</t>
  </si>
  <si>
    <t>Uprava Republike Slovenije za izvrševanje kazenskih sankcij</t>
  </si>
  <si>
    <t>oprema za menze</t>
  </si>
  <si>
    <t xml:space="preserve">Inšpektorat RS za kulturo in medije </t>
  </si>
  <si>
    <t>Zgodovinski arhiv Celje</t>
  </si>
  <si>
    <t>Slovensko narodno gledališče Nova Gorica</t>
  </si>
  <si>
    <t>osebno vozilo - karavan</t>
  </si>
  <si>
    <t>Zgodovinski arhiv Ljubljana</t>
  </si>
  <si>
    <t xml:space="preserve">dostavno vozilo </t>
  </si>
  <si>
    <t>Prirodoslovni muzej Slovenije</t>
  </si>
  <si>
    <t>Pokrajinski arhiv Koper</t>
  </si>
  <si>
    <t>dostavno vozilo</t>
  </si>
  <si>
    <t>Cankarjev dom</t>
  </si>
  <si>
    <t>Zavod za varstvo kulturne dediščine Slovenije</t>
  </si>
  <si>
    <t>osebno vozilo (karavan, 4x4, dvignjeno podvozje)</t>
  </si>
  <si>
    <t>terensko vozilo (4x4)</t>
  </si>
  <si>
    <t>osebno vozilo (4x4)</t>
  </si>
  <si>
    <t>Arboretum Volčji Potok</t>
  </si>
  <si>
    <t>dostavno vozilo - tovornjak s specialno dodatno opremo</t>
  </si>
  <si>
    <t xml:space="preserve">Slovensko narodno gledališče Maribor </t>
  </si>
  <si>
    <t>Arhiv Republike Slovenije</t>
  </si>
  <si>
    <t>Slovensko narodno gledališče Drama Ljubljana</t>
  </si>
  <si>
    <t>specializiran 4-smerni viličar</t>
  </si>
  <si>
    <t>Ministrstvo za kulturo</t>
  </si>
  <si>
    <t>Slovenski gledališki inštitut</t>
  </si>
  <si>
    <t>optični čitalnik za hitro digitaliziranje ter obdelavo negativov in diapozitivov</t>
  </si>
  <si>
    <t>računalniška oprema</t>
  </si>
  <si>
    <t xml:space="preserve">generator za brezprekinitveno napajanje z nadzorom na daljavo </t>
  </si>
  <si>
    <t>UPS APC Symmetra LX 16kVA Scalable to 16kVA N+1 Tower, 220/230/240V or 380/400/415V in BYPASS panelom</t>
  </si>
  <si>
    <t>mrežni knjižni A2 skener</t>
  </si>
  <si>
    <t>digitalno obveščanje</t>
  </si>
  <si>
    <t>centralizacija internetne povezave na Metelkovi 4 s kontrolo in filtriranjem škodljive vsebine in priponk (požarna pregrada)</t>
  </si>
  <si>
    <t>nadgradnja sekundarnega IkT sistema v RC na Poljanski 40, dodaten strežnik in diskovno polje ter ureditev arhiviranja podatkov</t>
  </si>
  <si>
    <t>Narodna in univerzitetna knjižnica</t>
  </si>
  <si>
    <t>strežnik za virtualizacijo</t>
  </si>
  <si>
    <t>nadgradnja diskovnega polja</t>
  </si>
  <si>
    <t>SAN stikalo</t>
  </si>
  <si>
    <t>Slovenska kinoteka</t>
  </si>
  <si>
    <t>posodobitev sistema za digitalno kinematografsko predvajanje</t>
  </si>
  <si>
    <t>1 kpl</t>
  </si>
  <si>
    <t>hardware informacijski sistemi in oprema</t>
  </si>
  <si>
    <t>Slovensko narodno gledališče Maribor</t>
  </si>
  <si>
    <t>ozvočenje</t>
  </si>
  <si>
    <t>brezžični mic-sistem Vel-Dvo</t>
  </si>
  <si>
    <t>dopolnitev in modernizacija Souncraft VISTA</t>
  </si>
  <si>
    <t>sistem za nadzor delovnega časa</t>
  </si>
  <si>
    <t>nabava HD video kamer Vel-O, Sta-O</t>
  </si>
  <si>
    <t xml:space="preserve">menjava in dopolnitev ozvočenja Vel-Dvo </t>
  </si>
  <si>
    <t>ozvočenje in napeljave Mal-O</t>
  </si>
  <si>
    <t>Slovenski filmski center</t>
  </si>
  <si>
    <t>informacijska oprema</t>
  </si>
  <si>
    <t>brezžični mic sistem Vel-Dvo (12 enot)</t>
  </si>
  <si>
    <t>brežžično omrežje</t>
  </si>
  <si>
    <t>lučna oprema velika dvorana</t>
  </si>
  <si>
    <t>koncertni klavir</t>
  </si>
  <si>
    <t>arhivski regali za 1000 tm arhivskega gradiva</t>
  </si>
  <si>
    <t>toplotna črpalka in klimat</t>
  </si>
  <si>
    <t>Filmski studio Viba film</t>
  </si>
  <si>
    <t>mobilna tonska tehnika</t>
  </si>
  <si>
    <t>scenski voziček "dolly" za premik kamere (scenska tehnika)</t>
  </si>
  <si>
    <t>oprema za osvetljavo v Gallusovi dvorani</t>
  </si>
  <si>
    <t>oprema za koncertno ozvočenje v Gallusovi dvorani</t>
  </si>
  <si>
    <t>mobilna odrska oprema v Gallusovi dvorani</t>
  </si>
  <si>
    <t>elektromotorni vleki v Linhartovi dvorani</t>
  </si>
  <si>
    <t>tiristorska postaja v Linhartovi dvorani</t>
  </si>
  <si>
    <t>oprema za osvetljavo v Linhartovi dvorani</t>
  </si>
  <si>
    <t>multimedijska oprema v Linhartovi dvorani</t>
  </si>
  <si>
    <t>elektromotorni odrski pogon v Štihovi dvorani</t>
  </si>
  <si>
    <t>avdio oprema v Štihovi dvorani</t>
  </si>
  <si>
    <t>elektroinstalacije in svetila v Mali galeriji</t>
  </si>
  <si>
    <t>prezračevanje v Mali galeriji</t>
  </si>
  <si>
    <t>klimatizacija Male galerije</t>
  </si>
  <si>
    <t>transformator</t>
  </si>
  <si>
    <t>oprema (XRF prenosni spektrometer)</t>
  </si>
  <si>
    <t>giga-pan sistem za dokumentiranje umetniških predmetov velikih dimenzij</t>
  </si>
  <si>
    <t>sistem knjižnih regalov za hranjenje knjižničnih gradiv</t>
  </si>
  <si>
    <t>video projektor</t>
  </si>
  <si>
    <t>vertikalni rezkar</t>
  </si>
  <si>
    <t>formatna žaga</t>
  </si>
  <si>
    <t>filtrirno odsesovalni sistem</t>
  </si>
  <si>
    <t>transportna ploščad</t>
  </si>
  <si>
    <t>Muzej novejše zgodovine Slovenije</t>
  </si>
  <si>
    <t>videonadzorni sistem</t>
  </si>
  <si>
    <t>dvigalo za invalide</t>
  </si>
  <si>
    <t xml:space="preserve">Prirodoslovni muzej Slovenije </t>
  </si>
  <si>
    <t>kovinske omare I</t>
  </si>
  <si>
    <t>Narodna galerija</t>
  </si>
  <si>
    <t>oprema za grafični depo</t>
  </si>
  <si>
    <t xml:space="preserve">Varstveno delovni center Zagorje ob Savi </t>
  </si>
  <si>
    <t>Varstveno delovni center Črnomelj</t>
  </si>
  <si>
    <t>Center za varstvo in delo Golovec</t>
  </si>
  <si>
    <t>kombi</t>
  </si>
  <si>
    <t>Center za socialno delo Velenje</t>
  </si>
  <si>
    <t>Center za socialno delo Radlje ob Dravi</t>
  </si>
  <si>
    <t>Center za socialno delo Šmarje pri Jelšah</t>
  </si>
  <si>
    <t>Varstveno delovni center Postojna</t>
  </si>
  <si>
    <t>Varstveno delovni center POLŽ Maribor</t>
  </si>
  <si>
    <t>Varstveno delovni center Novo mesto</t>
  </si>
  <si>
    <t>kombi 8+1</t>
  </si>
  <si>
    <t>Center za socialno delo Koper</t>
  </si>
  <si>
    <t>Varstveno delovni center Vrhnika - Idrija</t>
  </si>
  <si>
    <t>Varstveno delovni center SAŠA, Velenje</t>
  </si>
  <si>
    <t>Dom Petra Uzarja Tržič</t>
  </si>
  <si>
    <t>Zavod Republike Slovenije za zaposlovanje</t>
  </si>
  <si>
    <t>Ministrstvo za delo, družino, socialne zadeve in enake možnosti</t>
  </si>
  <si>
    <t>LTO/sistem za hrambo varnostnih kopij</t>
  </si>
  <si>
    <t>Dom upokojencev Vrhnika</t>
  </si>
  <si>
    <t>pomivalni avtomat</t>
  </si>
  <si>
    <t>Ministrstvo za zunanje zadeve</t>
  </si>
  <si>
    <t>čoln - varstvo obalnega morja pred onesnaženji</t>
  </si>
  <si>
    <t>centralni varnostni sistem - požarna pregrada</t>
  </si>
  <si>
    <t>centralni varnostni sistem - APT</t>
  </si>
  <si>
    <t>KIST - šifrirne naprave</t>
  </si>
  <si>
    <t>KIST - strežniki</t>
  </si>
  <si>
    <t>Univerzitetni rehabilitacijski inštitut republike Slovenije - SOČA</t>
  </si>
  <si>
    <t>Splošna bolnišnica Celje</t>
  </si>
  <si>
    <t>reševalno vozilo NRV</t>
  </si>
  <si>
    <t>Bolnišnica Topolšica</t>
  </si>
  <si>
    <t>Splošna bolnišnica Jesenice</t>
  </si>
  <si>
    <t>Ministrstvo za zdravje</t>
  </si>
  <si>
    <t>gostiteljski strežnik navideznega okolja</t>
  </si>
  <si>
    <t>diskovno polje navideznega okolja</t>
  </si>
  <si>
    <t>Splošna bolnišnica Slovenj Gradec</t>
  </si>
  <si>
    <t>tiskalnik za stekla-patologija</t>
  </si>
  <si>
    <t>tiskalnik za kasete-patologija</t>
  </si>
  <si>
    <t>Univerzitetni klinični center Maribor</t>
  </si>
  <si>
    <t>PACS/RIS strežniki</t>
  </si>
  <si>
    <t>diagnostična radiološka delovna postaja</t>
  </si>
  <si>
    <t>server</t>
  </si>
  <si>
    <t>optična stikala za diskovno polje</t>
  </si>
  <si>
    <t>obnova računalniškega nadzora pacientov v intenzivni enoti</t>
  </si>
  <si>
    <t>klicni sistem in nazor nemirnih pacientov</t>
  </si>
  <si>
    <t>celostni bolnišnični informacijski sistem</t>
  </si>
  <si>
    <t xml:space="preserve">Nacionalni inštitut za javno zdravje </t>
  </si>
  <si>
    <t>IKT sistemska oprema (diskovno polje)</t>
  </si>
  <si>
    <t>Bolnišnica Sežana</t>
  </si>
  <si>
    <t>strežnik + SW exchange server</t>
  </si>
  <si>
    <t>program za elektronski terapevtski list - e-karton</t>
  </si>
  <si>
    <t>Zdravstveni dom za študente Univerze v Ljubljani</t>
  </si>
  <si>
    <t>naprave za vadbo funkcij spodnjih okončin</t>
  </si>
  <si>
    <t>sistem za kineziološke meritve</t>
  </si>
  <si>
    <t>UZ angiološki s programsko opremo</t>
  </si>
  <si>
    <t>UZ aparat (radiološki, diagnostični)</t>
  </si>
  <si>
    <t>UZ aparat za potrebe oddelka anestezije</t>
  </si>
  <si>
    <t>UZ aparat-pediatrija</t>
  </si>
  <si>
    <t>oprema čistih prostorov lekarna</t>
  </si>
  <si>
    <t>koronarograf</t>
  </si>
  <si>
    <t>angiograf</t>
  </si>
  <si>
    <t>CT/RTG cev</t>
  </si>
  <si>
    <t>klimat za intenzivne enote</t>
  </si>
  <si>
    <t>ventilator</t>
  </si>
  <si>
    <t>anestezijski aparat - zamenjava</t>
  </si>
  <si>
    <t>CT aparat</t>
  </si>
  <si>
    <t>Diaskop</t>
  </si>
  <si>
    <t>UZ aparat</t>
  </si>
  <si>
    <t>nabava opreme za paliativni oddelek</t>
  </si>
  <si>
    <t>nabava opreme za dnevni oddelek, dializo in fizioterapijo</t>
  </si>
  <si>
    <t>nabava opreme za centralni arhiv</t>
  </si>
  <si>
    <t>monitor za magnetno resonanco</t>
  </si>
  <si>
    <t>Bonišnica Sežana</t>
  </si>
  <si>
    <t>CT-64 rezinski</t>
  </si>
  <si>
    <t>ergospirometer</t>
  </si>
  <si>
    <t>električni voziček za prevoz odpadkov</t>
  </si>
  <si>
    <t>ventilator za intentivno ventilacijo</t>
  </si>
  <si>
    <t>MOTO MED LETTO 2</t>
  </si>
  <si>
    <t>Ortopedska bolnišnica Valdoltra</t>
  </si>
  <si>
    <t xml:space="preserve">C LOK </t>
  </si>
  <si>
    <t xml:space="preserve">O-ARM </t>
  </si>
  <si>
    <t>MR - magnetna resonanca</t>
  </si>
  <si>
    <t>Kabinet predsednika vlade</t>
  </si>
  <si>
    <t xml:space="preserve">Generalni sekretariat Vlade Republike Slovenije </t>
  </si>
  <si>
    <t>Urad za oskrbo in migracijo migrantov</t>
  </si>
  <si>
    <t>Javni gospodarski zavod Protokolarne storitve Republike Slovenije</t>
  </si>
  <si>
    <t xml:space="preserve">osebno vozilo </t>
  </si>
  <si>
    <t>Služba Vlade Republike Slovenije za razvoj in evropsko kohezijsko politiko</t>
  </si>
  <si>
    <t>radijska naprava R&amp;S  VHF G-A-G XU420</t>
  </si>
  <si>
    <t>radijska naprava R&amp;S  UHF G-A-G XD4200</t>
  </si>
  <si>
    <t>Inšpektorat Republike Slovenije pred naravnimi in drugimi nesrečami</t>
  </si>
  <si>
    <t>Uprava Republike Slovenije za zaščito in reševanje</t>
  </si>
  <si>
    <t>Ministrstvo za javno upravo</t>
  </si>
  <si>
    <t>Upravna enota Ajdovščina</t>
  </si>
  <si>
    <t>Upravna enota Tržič</t>
  </si>
  <si>
    <t>AFA diskovni podsistem</t>
  </si>
  <si>
    <t>Upravna enota Murska Sobota</t>
  </si>
  <si>
    <t>Skupaj motorna vozila:</t>
  </si>
  <si>
    <t>Skupaj informacijska oprema:</t>
  </si>
  <si>
    <t xml:space="preserve">Skupaj drugo premično premoženje: </t>
  </si>
  <si>
    <t>Skupaj premično premoženje:</t>
  </si>
  <si>
    <t>bojno kolesno vozilo 8x8 - osnovna izvedba</t>
  </si>
  <si>
    <t>kopač nakladalnik z protiminsko in balistično zaščito</t>
  </si>
  <si>
    <t>kombinirano inženirsko vozilo-avtodvigalo</t>
  </si>
  <si>
    <t>gasilsko vozilo za nevarne snovi</t>
  </si>
  <si>
    <t>osebna vozila</t>
  </si>
  <si>
    <t>tovorno vozilo -prekucnik</t>
  </si>
  <si>
    <t>inžinirski stroji - greder</t>
  </si>
  <si>
    <t>specialno vozilo</t>
  </si>
  <si>
    <t>dostavno vozilo - kombi</t>
  </si>
  <si>
    <t>terensko osebnovozilo</t>
  </si>
  <si>
    <t xml:space="preserve">specialno blindirano vozilo </t>
  </si>
  <si>
    <t xml:space="preserve">transportno vozilo </t>
  </si>
  <si>
    <t>tovorno dostavno  vozilo</t>
  </si>
  <si>
    <t>reševalno vozilo</t>
  </si>
  <si>
    <t>prirejeno vozilo za prevoz invalidov</t>
  </si>
  <si>
    <t xml:space="preserve">komunikacijski Informacijski sistem poveljevanja in kontrole-KIS PINK </t>
  </si>
  <si>
    <t>Intel strežnik 2U za virtualizacijo (zamenjava RODC)</t>
  </si>
  <si>
    <t>Intel strežnik 2U za virtualizacijo (zamenjava clustra na GŠ)</t>
  </si>
  <si>
    <t>stikalo L3 FO 100 Mbps</t>
  </si>
  <si>
    <t>usmerjevalnik Cisco 3945</t>
  </si>
  <si>
    <t xml:space="preserve">požarna pregrada </t>
  </si>
  <si>
    <t>type 1 bojne radijske naprave, vmesniki in pribor</t>
  </si>
  <si>
    <t>varnostna pregrada</t>
  </si>
  <si>
    <t>centralno stikalo</t>
  </si>
  <si>
    <t>optično stikalo</t>
  </si>
  <si>
    <t>kriptografska naprava</t>
  </si>
  <si>
    <t>računalniški strežnik</t>
  </si>
  <si>
    <t>informacijska oprema za izvajanje posebnih oblik pridobivanja podatkov</t>
  </si>
  <si>
    <t xml:space="preserve">nakup in montaža siren sistema javnega alarmiranja </t>
  </si>
  <si>
    <t>nadgradnja dispečerskih radijskih terminalov Zetron za DMR omrežje</t>
  </si>
  <si>
    <t>strojna oprema - diskovno polje produkcijsko (zamenjava obstoječega)</t>
  </si>
  <si>
    <t>požarna pregrada</t>
  </si>
  <si>
    <t>podatkovni strežnik - UNIX</t>
  </si>
  <si>
    <t>bazni strežnik</t>
  </si>
  <si>
    <t>diskovna polja</t>
  </si>
  <si>
    <t>load balancer</t>
  </si>
  <si>
    <t>namenski strežnik</t>
  </si>
  <si>
    <t>prenova mrežnih gradnikov</t>
  </si>
  <si>
    <t>strežnik za MS SQL podatkovno skladišče</t>
  </si>
  <si>
    <t>aplikativna požarna pregrada</t>
  </si>
  <si>
    <t>segmentacijska požarna pregrada</t>
  </si>
  <si>
    <t>rešitev za arhiviranje</t>
  </si>
  <si>
    <t>posodobitev krmilne in računalniške opreme prezračevalnega sitema CSRAO</t>
  </si>
  <si>
    <t>diskovna polja SAN</t>
  </si>
  <si>
    <t>telefonska centrala s telefonskimi aparati</t>
  </si>
  <si>
    <t>podatkovni center</t>
  </si>
  <si>
    <t>sistem za varnostno kopiranje podatkovnega centra</t>
  </si>
  <si>
    <t>računalniški visoko zmogljivi strežnik</t>
  </si>
  <si>
    <t xml:space="preserve">strežnik Dell R730z diskovnimi polji </t>
  </si>
  <si>
    <t>strežnik za virtualizacijo, Rožna dolina</t>
  </si>
  <si>
    <t>stikala Ethernet+FC</t>
  </si>
  <si>
    <t>dodatni predal za diskovni sistem, Rožna dolina</t>
  </si>
  <si>
    <t>računalniški program (LIS) - patologija</t>
  </si>
  <si>
    <t>e-arhiv</t>
  </si>
  <si>
    <t xml:space="preserve">strežniška gruča </t>
  </si>
  <si>
    <t>strežnik za  varnostno  arhiviranje</t>
  </si>
  <si>
    <t>tračna enota</t>
  </si>
  <si>
    <t>aplikacijski strežniki 1U</t>
  </si>
  <si>
    <t>sistem strežniških rezin</t>
  </si>
  <si>
    <t>hibridni diskovni podsistem</t>
  </si>
  <si>
    <t>srhivski diskovni podsistem</t>
  </si>
  <si>
    <t>parno konvekcijska pečica GN 20/1</t>
  </si>
  <si>
    <t>čoln gumijasti do 7m</t>
  </si>
  <si>
    <t>motor izvenkrmni do 150 KM</t>
  </si>
  <si>
    <t>pretočna RTG naprava</t>
  </si>
  <si>
    <t>aparat za pregled vida</t>
  </si>
  <si>
    <t>aparat za avdiometrijo</t>
  </si>
  <si>
    <t>analizator urinski</t>
  </si>
  <si>
    <t>tekalna steza za kardiloško ordinacijo</t>
  </si>
  <si>
    <t>merilec tlakov digitalni v smodniških komorah art. Oborožitve</t>
  </si>
  <si>
    <t>multicalorimeter za analizo smodnikov</t>
  </si>
  <si>
    <t>ročno protioklepno orožje za večkratno uporabo</t>
  </si>
  <si>
    <t>komplet za izdelavo kraterjev</t>
  </si>
  <si>
    <t>nočna opazovalna postaja s trinožcem</t>
  </si>
  <si>
    <t>termalna namerilna opazovalna naprava za ostrostrelno puško</t>
  </si>
  <si>
    <t>nočnogled binokularni</t>
  </si>
  <si>
    <t>detektor eksplozivov</t>
  </si>
  <si>
    <t>oprema ASBE</t>
  </si>
  <si>
    <t>oprema letališča Cerklje on Krki</t>
  </si>
  <si>
    <t>mobilna namestitvena enota</t>
  </si>
  <si>
    <t>električni kotel 100 l</t>
  </si>
  <si>
    <t>električni kotel 150 l</t>
  </si>
  <si>
    <t>pnevmatski šotor</t>
  </si>
  <si>
    <t xml:space="preserve">zabojnik sanitarni </t>
  </si>
  <si>
    <t>kemični detektor</t>
  </si>
  <si>
    <t>agregat</t>
  </si>
  <si>
    <t>ureditev sistema za gašenje</t>
  </si>
  <si>
    <t>plinski kromatograf z FID detektorjem - GC/FID</t>
  </si>
  <si>
    <t>komparatorska tehtnica (1kg)</t>
  </si>
  <si>
    <t>spektro meter XRF</t>
  </si>
  <si>
    <t>preventivna naprava</t>
  </si>
  <si>
    <t>simulator vožnje z motornim kolesom</t>
  </si>
  <si>
    <t>raziskovalna oprema</t>
  </si>
  <si>
    <t>raziskovalna oprema 1</t>
  </si>
  <si>
    <t>raziskovalna oprema 2</t>
  </si>
  <si>
    <t>raziskovalna oprema 3</t>
  </si>
  <si>
    <t>raziskovalna oprema 4</t>
  </si>
  <si>
    <t>kotlovnica na lesno biomaso</t>
  </si>
  <si>
    <t>centralni nadzorni sistem</t>
  </si>
  <si>
    <t>hematološki analizator (medicinska oprema)</t>
  </si>
  <si>
    <t>gama kamera</t>
  </si>
  <si>
    <t>respirator-ventilator (2x OIM, CIT)</t>
  </si>
  <si>
    <t>oprema za endoskopijo (2x videokoloskop, 2x videogastroskop)</t>
  </si>
  <si>
    <t>analizator za sedimentacijo</t>
  </si>
  <si>
    <t>tkivni procesor</t>
  </si>
  <si>
    <t>postaja za vklop tkiva</t>
  </si>
  <si>
    <t>laminar flow za vroči laboratorij (nuklearna medicina)</t>
  </si>
  <si>
    <t>oprema kuhinje, hladilnic, jedilnice, garderob in skladišč</t>
  </si>
  <si>
    <t>konferenčni, prevajalski in video sistem (Gregorčičeva 27)</t>
  </si>
  <si>
    <t>konvektomat</t>
  </si>
  <si>
    <t>Upravna enota Nova Gorica</t>
  </si>
  <si>
    <t>Ministrstvo za notranje zadeve</t>
  </si>
  <si>
    <t>več kosov</t>
  </si>
  <si>
    <t>vozila za potrebe policije</t>
  </si>
  <si>
    <t xml:space="preserve">ostala vozila </t>
  </si>
  <si>
    <t>TETRA bazne postaje</t>
  </si>
  <si>
    <t>TETRA centralno stikalo</t>
  </si>
  <si>
    <t>varnostna pregrada PA</t>
  </si>
  <si>
    <t>strojni šifrirni modul</t>
  </si>
  <si>
    <t>nadgradnja tračne knjižnice</t>
  </si>
  <si>
    <t xml:space="preserve">
diskovni sistemi</t>
  </si>
  <si>
    <t xml:space="preserve">Laboratorijska oprema </t>
  </si>
  <si>
    <t>Posebna tehnična sredstva in pripomočki</t>
  </si>
  <si>
    <t>Multifunkcijske naprave za tiskanje, fotokopiranje, skeniranje in vezanje</t>
  </si>
  <si>
    <t>Oprema za izvajanje kriminalistične dejavnosti</t>
  </si>
  <si>
    <t>Oprema za nadzor državne meje</t>
  </si>
  <si>
    <t xml:space="preserve">Oprema za nadzor prometa </t>
  </si>
  <si>
    <t>lopa</t>
  </si>
  <si>
    <t>brunarica</t>
  </si>
  <si>
    <t>službeno plovilo Pičuljan</t>
  </si>
  <si>
    <t>moto med letto 2</t>
  </si>
  <si>
    <t>raketni sistem zračne obrambe ROLAND</t>
  </si>
  <si>
    <t>tank M-55 S</t>
  </si>
  <si>
    <t>nakup in montaža siren sistema javnega alarmiranja: Projekt Kohezija in Frisco</t>
  </si>
  <si>
    <t>Nakup in montaža SIP telefonskih central z dispečerskimi terminali za ReCO</t>
  </si>
  <si>
    <t>Nakup strežniškega sistema za video klice</t>
  </si>
  <si>
    <t>merilec magnetnih polj</t>
  </si>
  <si>
    <t>GEO radar</t>
  </si>
  <si>
    <t>Slovenska obveščevalno-varnostna agencija</t>
  </si>
  <si>
    <t>motorno vozilo</t>
  </si>
  <si>
    <t>tehnična oprema, aparati, naprave in sistemi za izvajanje posebnih oblik pridobivanja podatkov</t>
  </si>
  <si>
    <t>ostala informacijska oprema</t>
  </si>
  <si>
    <t>drugo premično premoženje</t>
  </si>
  <si>
    <t>Upravna enota Ptuj</t>
  </si>
  <si>
    <t>Upravna enota Hrastnik</t>
  </si>
  <si>
    <t>Upravna enota Žalec</t>
  </si>
  <si>
    <t>Ministrstvo za infrastrukturo/ARAO</t>
  </si>
  <si>
    <t>kombinirano vozilo za potrebe javne službe</t>
  </si>
  <si>
    <t>merilna oprema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</si>
</sst>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  <numFmt numFmtId="165" formatCode="#,##0.00_ ;\-#,##0.00\ "/>
  </numFmts>
  <fonts count="43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3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horizontal="left" wrapText="1"/>
    </xf>
    <xf numFmtId="4" fontId="0" fillId="0" borderId="0" xfId="0" applyNumberFormat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35" borderId="14" xfId="0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4" fillId="19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40" applyFill="1" applyBorder="1" applyAlignment="1">
      <alignment horizontal="left" wrapText="1"/>
      <protection/>
    </xf>
    <xf numFmtId="0" fontId="0" fillId="0" borderId="12" xfId="40" applyFill="1" applyBorder="1" applyAlignment="1">
      <alignment horizontal="left" wrapText="1"/>
      <protection/>
    </xf>
    <xf numFmtId="0" fontId="0" fillId="0" borderId="11" xfId="0" applyFont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4" fillId="19" borderId="17" xfId="0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35" borderId="11" xfId="0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35" borderId="14" xfId="0" applyFill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11" xfId="0" applyFill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34" borderId="13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0" fontId="0" fillId="0" borderId="11" xfId="40" applyFill="1" applyBorder="1" applyAlignment="1">
      <alignment horizontal="right" wrapText="1"/>
      <protection/>
    </xf>
    <xf numFmtId="0" fontId="0" fillId="0" borderId="12" xfId="40" applyFill="1" applyBorder="1" applyAlignment="1">
      <alignment horizontal="right" wrapText="1"/>
      <protection/>
    </xf>
    <xf numFmtId="0" fontId="0" fillId="0" borderId="11" xfId="0" applyBorder="1" applyAlignment="1">
      <alignment horizontal="right" vertical="center" wrapText="1"/>
    </xf>
    <xf numFmtId="0" fontId="0" fillId="35" borderId="11" xfId="0" applyFill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33" borderId="13" xfId="0" applyFill="1" applyBorder="1" applyAlignment="1">
      <alignment horizontal="center" wrapText="1"/>
    </xf>
    <xf numFmtId="2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9" xfId="0" applyFont="1" applyBorder="1" applyAlignment="1">
      <alignment horizontal="left" wrapText="1"/>
    </xf>
    <xf numFmtId="3" fontId="0" fillId="0" borderId="14" xfId="0" applyNumberFormat="1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41" fillId="19" borderId="16" xfId="0" applyFont="1" applyFill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right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42" fillId="0" borderId="21" xfId="0" applyFont="1" applyFill="1" applyBorder="1" applyAlignment="1">
      <alignment horizontal="left" wrapText="1"/>
    </xf>
    <xf numFmtId="0" fontId="42" fillId="0" borderId="2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0" fillId="33" borderId="13" xfId="0" applyNumberFormat="1" applyFill="1" applyBorder="1" applyAlignment="1">
      <alignment horizontal="center" wrapText="1"/>
    </xf>
    <xf numFmtId="3" fontId="0" fillId="0" borderId="11" xfId="0" applyNumberFormat="1" applyBorder="1" applyAlignment="1">
      <alignment horizontal="right" wrapText="1"/>
    </xf>
    <xf numFmtId="3" fontId="0" fillId="0" borderId="11" xfId="0" applyNumberFormat="1" applyFill="1" applyBorder="1" applyAlignment="1">
      <alignment horizontal="right" wrapText="1"/>
    </xf>
    <xf numFmtId="3" fontId="0" fillId="0" borderId="12" xfId="0" applyNumberFormat="1" applyBorder="1" applyAlignment="1">
      <alignment horizontal="right" wrapText="1"/>
    </xf>
    <xf numFmtId="3" fontId="4" fillId="19" borderId="16" xfId="0" applyNumberFormat="1" applyFont="1" applyFill="1" applyBorder="1" applyAlignment="1">
      <alignment horizontal="right" wrapText="1"/>
    </xf>
    <xf numFmtId="3" fontId="0" fillId="0" borderId="14" xfId="0" applyNumberFormat="1" applyBorder="1" applyAlignment="1">
      <alignment horizontal="right" wrapText="1"/>
    </xf>
    <xf numFmtId="3" fontId="0" fillId="0" borderId="14" xfId="0" applyNumberFormat="1" applyFill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3" fontId="0" fillId="0" borderId="12" xfId="0" applyNumberForma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41" fillId="19" borderId="16" xfId="0" applyNumberFormat="1" applyFont="1" applyFill="1" applyBorder="1" applyAlignment="1">
      <alignment horizontal="right" wrapText="1"/>
    </xf>
    <xf numFmtId="3" fontId="42" fillId="0" borderId="21" xfId="0" applyNumberFormat="1" applyFont="1" applyFill="1" applyBorder="1" applyAlignment="1">
      <alignment horizontal="right" wrapText="1"/>
    </xf>
    <xf numFmtId="3" fontId="41" fillId="0" borderId="0" xfId="0" applyNumberFormat="1" applyFont="1" applyFill="1" applyBorder="1" applyAlignment="1">
      <alignment horizontal="right" wrapText="1"/>
    </xf>
    <xf numFmtId="3" fontId="0" fillId="34" borderId="13" xfId="0" applyNumberFormat="1" applyFill="1" applyBorder="1" applyAlignment="1">
      <alignment horizontal="right" wrapText="1"/>
    </xf>
    <xf numFmtId="3" fontId="0" fillId="0" borderId="11" xfId="40" applyNumberFormat="1" applyFill="1" applyBorder="1" applyAlignment="1">
      <alignment horizontal="right" wrapText="1"/>
      <protection/>
    </xf>
    <xf numFmtId="3" fontId="0" fillId="0" borderId="12" xfId="40" applyNumberFormat="1" applyFill="1" applyBorder="1" applyAlignment="1">
      <alignment horizontal="right" wrapText="1"/>
      <protection/>
    </xf>
    <xf numFmtId="3" fontId="0" fillId="0" borderId="12" xfId="0" applyNumberFormat="1" applyBorder="1" applyAlignment="1">
      <alignment horizontal="right" vertical="center" wrapText="1"/>
    </xf>
    <xf numFmtId="3" fontId="0" fillId="35" borderId="11" xfId="0" applyNumberForma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3" fontId="0" fillId="0" borderId="21" xfId="0" applyNumberFormat="1" applyFont="1" applyFill="1" applyBorder="1" applyAlignment="1">
      <alignment horizontal="right" wrapText="1"/>
    </xf>
    <xf numFmtId="3" fontId="4" fillId="19" borderId="22" xfId="0" applyNumberFormat="1" applyFont="1" applyFill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4" fillId="19" borderId="17" xfId="0" applyFont="1" applyFill="1" applyBorder="1" applyAlignment="1">
      <alignment horizontal="left" wrapText="1"/>
    </xf>
    <xf numFmtId="0" fontId="4" fillId="19" borderId="23" xfId="0" applyFont="1" applyFill="1" applyBorder="1" applyAlignment="1">
      <alignment horizontal="left" wrapText="1"/>
    </xf>
    <xf numFmtId="0" fontId="4" fillId="19" borderId="22" xfId="0" applyFont="1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41" fillId="19" borderId="17" xfId="0" applyFont="1" applyFill="1" applyBorder="1" applyAlignment="1">
      <alignment horizontal="left" wrapText="1"/>
    </xf>
    <xf numFmtId="0" fontId="41" fillId="19" borderId="23" xfId="0" applyFont="1" applyFill="1" applyBorder="1" applyAlignment="1">
      <alignment horizontal="left" wrapText="1"/>
    </xf>
    <xf numFmtId="0" fontId="41" fillId="19" borderId="22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19" borderId="23" xfId="0" applyFont="1" applyFill="1" applyBorder="1" applyAlignment="1">
      <alignment wrapText="1"/>
    </xf>
    <xf numFmtId="0" fontId="4" fillId="19" borderId="22" xfId="0" applyFont="1" applyFill="1" applyBorder="1" applyAlignment="1">
      <alignment wrapText="1"/>
    </xf>
    <xf numFmtId="0" fontId="0" fillId="34" borderId="24" xfId="0" applyFill="1" applyBorder="1" applyAlignment="1">
      <alignment horizontal="left" wrapText="1"/>
    </xf>
    <xf numFmtId="0" fontId="0" fillId="34" borderId="25" xfId="0" applyFill="1" applyBorder="1" applyAlignment="1">
      <alignment horizontal="left" wrapText="1"/>
    </xf>
    <xf numFmtId="0" fontId="0" fillId="34" borderId="26" xfId="0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8" xfId="0" applyFill="1" applyBorder="1" applyAlignment="1">
      <alignment horizontal="right" wrapText="1"/>
    </xf>
    <xf numFmtId="3" fontId="0" fillId="0" borderId="18" xfId="0" applyNumberFormat="1" applyFill="1" applyBorder="1" applyAlignment="1">
      <alignment horizontal="right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I497"/>
  <sheetViews>
    <sheetView tabSelected="1" zoomScalePageLayoutView="0" workbookViewId="0" topLeftCell="A292">
      <selection activeCell="G308" sqref="G308"/>
    </sheetView>
  </sheetViews>
  <sheetFormatPr defaultColWidth="9.140625" defaultRowHeight="12.75"/>
  <cols>
    <col min="1" max="1" width="20.421875" style="2" customWidth="1"/>
    <col min="2" max="2" width="18.28125" style="2" customWidth="1"/>
    <col min="3" max="3" width="17.7109375" style="2" customWidth="1"/>
    <col min="4" max="4" width="18.28125" style="39" customWidth="1"/>
    <col min="5" max="5" width="18.28125" style="88" customWidth="1"/>
    <col min="6" max="6" width="11.57421875" style="1" bestFit="1" customWidth="1"/>
    <col min="7" max="7" width="22.140625" style="1" customWidth="1"/>
    <col min="8" max="8" width="9.140625" style="1" customWidth="1"/>
    <col min="9" max="9" width="11.00390625" style="1" customWidth="1"/>
    <col min="10" max="16384" width="9.140625" style="1" customWidth="1"/>
  </cols>
  <sheetData>
    <row r="1" spans="1:4" ht="12.75">
      <c r="A1" s="123" t="s">
        <v>48</v>
      </c>
      <c r="B1" s="123"/>
      <c r="C1" s="123"/>
      <c r="D1" s="123"/>
    </row>
    <row r="2" ht="13.5" thickBot="1"/>
    <row r="3" spans="1:5" ht="48" customHeight="1" thickBot="1" thickTop="1">
      <c r="A3" s="6" t="s">
        <v>0</v>
      </c>
      <c r="B3" s="6" t="s">
        <v>1</v>
      </c>
      <c r="C3" s="6" t="s">
        <v>2</v>
      </c>
      <c r="D3" s="58" t="s">
        <v>3</v>
      </c>
      <c r="E3" s="89" t="s">
        <v>4</v>
      </c>
    </row>
    <row r="4" spans="1:5" ht="14.25" thickBot="1" thickTop="1">
      <c r="A4" s="126" t="s">
        <v>5</v>
      </c>
      <c r="B4" s="127"/>
      <c r="C4" s="127"/>
      <c r="D4" s="127"/>
      <c r="E4" s="128"/>
    </row>
    <row r="5" spans="1:5" ht="26.25" thickTop="1">
      <c r="A5" s="22" t="s">
        <v>10</v>
      </c>
      <c r="B5" s="19">
        <v>1</v>
      </c>
      <c r="C5" s="22" t="s">
        <v>53</v>
      </c>
      <c r="D5" s="47">
        <v>1</v>
      </c>
      <c r="E5" s="73">
        <v>26000</v>
      </c>
    </row>
    <row r="6" spans="1:5" ht="38.25">
      <c r="A6" s="4" t="s">
        <v>12</v>
      </c>
      <c r="B6" s="4">
        <v>2</v>
      </c>
      <c r="C6" s="59" t="s">
        <v>334</v>
      </c>
      <c r="D6" s="41">
        <v>7</v>
      </c>
      <c r="E6" s="90">
        <v>25900000</v>
      </c>
    </row>
    <row r="7" spans="1:5" ht="38.25">
      <c r="A7" s="4" t="s">
        <v>12</v>
      </c>
      <c r="B7" s="4">
        <v>3</v>
      </c>
      <c r="C7" s="60" t="s">
        <v>335</v>
      </c>
      <c r="D7" s="42">
        <v>2</v>
      </c>
      <c r="E7" s="90">
        <v>870000</v>
      </c>
    </row>
    <row r="8" spans="1:5" ht="38.25">
      <c r="A8" s="13" t="s">
        <v>12</v>
      </c>
      <c r="B8" s="4">
        <v>4</v>
      </c>
      <c r="C8" s="60" t="s">
        <v>336</v>
      </c>
      <c r="D8" s="48">
        <v>1</v>
      </c>
      <c r="E8" s="90">
        <v>400000</v>
      </c>
    </row>
    <row r="9" spans="1:5" ht="25.5">
      <c r="A9" s="17" t="s">
        <v>12</v>
      </c>
      <c r="B9" s="4">
        <v>5</v>
      </c>
      <c r="C9" s="61" t="s">
        <v>339</v>
      </c>
      <c r="D9" s="49">
        <v>1</v>
      </c>
      <c r="E9" s="90">
        <v>230000</v>
      </c>
    </row>
    <row r="10" spans="1:5" ht="38.25" customHeight="1">
      <c r="A10" s="17" t="s">
        <v>323</v>
      </c>
      <c r="B10" s="4">
        <v>6</v>
      </c>
      <c r="C10" s="5" t="s">
        <v>11</v>
      </c>
      <c r="D10" s="43">
        <v>10</v>
      </c>
      <c r="E10" s="90">
        <v>139500</v>
      </c>
    </row>
    <row r="11" spans="1:5" ht="38.25" customHeight="1">
      <c r="A11" s="4" t="s">
        <v>324</v>
      </c>
      <c r="B11" s="4">
        <v>7</v>
      </c>
      <c r="C11" s="4" t="s">
        <v>16</v>
      </c>
      <c r="D11" s="40">
        <v>7</v>
      </c>
      <c r="E11" s="90">
        <v>315000</v>
      </c>
    </row>
    <row r="12" spans="1:5" ht="26.25" customHeight="1">
      <c r="A12" s="4" t="s">
        <v>324</v>
      </c>
      <c r="B12" s="4">
        <v>8</v>
      </c>
      <c r="C12" s="4" t="s">
        <v>17</v>
      </c>
      <c r="D12" s="40">
        <v>4</v>
      </c>
      <c r="E12" s="90">
        <v>129000</v>
      </c>
    </row>
    <row r="13" spans="1:5" ht="38.25">
      <c r="A13" s="4" t="s">
        <v>324</v>
      </c>
      <c r="B13" s="4">
        <v>9</v>
      </c>
      <c r="C13" s="4" t="s">
        <v>18</v>
      </c>
      <c r="D13" s="40">
        <v>1</v>
      </c>
      <c r="E13" s="90">
        <v>300000</v>
      </c>
    </row>
    <row r="14" spans="1:5" ht="38.25">
      <c r="A14" s="19" t="s">
        <v>324</v>
      </c>
      <c r="B14" s="19">
        <v>10</v>
      </c>
      <c r="C14" s="19" t="s">
        <v>19</v>
      </c>
      <c r="D14" s="47">
        <v>1</v>
      </c>
      <c r="E14" s="91">
        <v>84000</v>
      </c>
    </row>
    <row r="15" spans="1:5" ht="38.25">
      <c r="A15" s="4" t="s">
        <v>324</v>
      </c>
      <c r="B15" s="4">
        <v>11</v>
      </c>
      <c r="C15" s="4" t="s">
        <v>20</v>
      </c>
      <c r="D15" s="40">
        <v>1</v>
      </c>
      <c r="E15" s="90">
        <v>60000</v>
      </c>
    </row>
    <row r="16" spans="1:5" ht="38.25">
      <c r="A16" s="19" t="s">
        <v>324</v>
      </c>
      <c r="B16" s="19">
        <v>12</v>
      </c>
      <c r="C16" s="19" t="s">
        <v>21</v>
      </c>
      <c r="D16" s="47">
        <v>1</v>
      </c>
      <c r="E16" s="91">
        <v>20000</v>
      </c>
    </row>
    <row r="17" spans="1:5" ht="38.25">
      <c r="A17" s="4" t="s">
        <v>324</v>
      </c>
      <c r="B17" s="4">
        <v>13</v>
      </c>
      <c r="C17" s="4" t="s">
        <v>22</v>
      </c>
      <c r="D17" s="40">
        <v>1</v>
      </c>
      <c r="E17" s="90">
        <v>40000</v>
      </c>
    </row>
    <row r="18" spans="1:5" ht="38.25">
      <c r="A18" s="4" t="s">
        <v>324</v>
      </c>
      <c r="B18" s="4">
        <v>14</v>
      </c>
      <c r="C18" s="4" t="s">
        <v>23</v>
      </c>
      <c r="D18" s="40">
        <v>1</v>
      </c>
      <c r="E18" s="90">
        <v>200000</v>
      </c>
    </row>
    <row r="19" spans="1:5" ht="38.25">
      <c r="A19" s="4" t="s">
        <v>324</v>
      </c>
      <c r="B19" s="4">
        <v>15</v>
      </c>
      <c r="C19" s="13" t="s">
        <v>337</v>
      </c>
      <c r="D19" s="40">
        <v>1</v>
      </c>
      <c r="E19" s="90">
        <v>350000</v>
      </c>
    </row>
    <row r="20" spans="1:5" ht="38.25">
      <c r="A20" s="4" t="s">
        <v>324</v>
      </c>
      <c r="B20" s="4">
        <v>16</v>
      </c>
      <c r="C20" s="4" t="s">
        <v>27</v>
      </c>
      <c r="D20" s="40">
        <v>2</v>
      </c>
      <c r="E20" s="90">
        <v>30000</v>
      </c>
    </row>
    <row r="21" spans="1:5" ht="16.5" customHeight="1">
      <c r="A21" s="5" t="s">
        <v>13</v>
      </c>
      <c r="B21" s="4">
        <v>17</v>
      </c>
      <c r="C21" s="13" t="s">
        <v>338</v>
      </c>
      <c r="D21" s="40">
        <v>5</v>
      </c>
      <c r="E21" s="90">
        <v>90000</v>
      </c>
    </row>
    <row r="22" spans="1:5" ht="26.25" customHeight="1">
      <c r="A22" s="4" t="s">
        <v>13</v>
      </c>
      <c r="B22" s="4">
        <v>18</v>
      </c>
      <c r="C22" s="13" t="s">
        <v>45</v>
      </c>
      <c r="D22" s="40">
        <v>10</v>
      </c>
      <c r="E22" s="90">
        <v>7000000</v>
      </c>
    </row>
    <row r="23" spans="1:5" ht="25.5">
      <c r="A23" s="4" t="s">
        <v>13</v>
      </c>
      <c r="B23" s="4">
        <v>19</v>
      </c>
      <c r="C23" s="13" t="s">
        <v>31</v>
      </c>
      <c r="D23" s="40">
        <v>20</v>
      </c>
      <c r="E23" s="90">
        <f>700000*D23</f>
        <v>14000000</v>
      </c>
    </row>
    <row r="24" spans="1:5" ht="25.5">
      <c r="A24" s="13" t="s">
        <v>13</v>
      </c>
      <c r="B24" s="4">
        <v>20</v>
      </c>
      <c r="C24" s="13" t="s">
        <v>32</v>
      </c>
      <c r="D24" s="40">
        <v>1</v>
      </c>
      <c r="E24" s="90">
        <v>230000</v>
      </c>
    </row>
    <row r="25" spans="1:5" ht="25.5">
      <c r="A25" s="4" t="s">
        <v>13</v>
      </c>
      <c r="B25" s="4">
        <v>21</v>
      </c>
      <c r="C25" s="13" t="s">
        <v>340</v>
      </c>
      <c r="D25" s="40">
        <v>1</v>
      </c>
      <c r="E25" s="90">
        <v>300000</v>
      </c>
    </row>
    <row r="26" spans="1:5" ht="38.25">
      <c r="A26" s="4" t="s">
        <v>13</v>
      </c>
      <c r="B26" s="4">
        <v>22</v>
      </c>
      <c r="C26" s="4" t="s">
        <v>33</v>
      </c>
      <c r="D26" s="40">
        <v>2</v>
      </c>
      <c r="E26" s="90">
        <v>200000</v>
      </c>
    </row>
    <row r="27" spans="1:5" ht="25.5">
      <c r="A27" s="4" t="s">
        <v>13</v>
      </c>
      <c r="B27" s="4">
        <v>23</v>
      </c>
      <c r="C27" s="4" t="s">
        <v>34</v>
      </c>
      <c r="D27" s="40">
        <v>1</v>
      </c>
      <c r="E27" s="90">
        <v>500000</v>
      </c>
    </row>
    <row r="28" spans="1:5" ht="25.5">
      <c r="A28" s="4" t="s">
        <v>13</v>
      </c>
      <c r="B28" s="4">
        <v>24</v>
      </c>
      <c r="C28" s="4" t="s">
        <v>35</v>
      </c>
      <c r="D28" s="40">
        <v>30</v>
      </c>
      <c r="E28" s="90">
        <f>D28*70000</f>
        <v>2100000</v>
      </c>
    </row>
    <row r="29" spans="1:5" ht="25.5">
      <c r="A29" s="4" t="s">
        <v>13</v>
      </c>
      <c r="B29" s="4">
        <v>25</v>
      </c>
      <c r="C29" s="4" t="s">
        <v>36</v>
      </c>
      <c r="D29" s="40">
        <v>5</v>
      </c>
      <c r="E29" s="90">
        <v>750000</v>
      </c>
    </row>
    <row r="30" spans="1:5" ht="38.25">
      <c r="A30" s="12" t="s">
        <v>13</v>
      </c>
      <c r="B30" s="4">
        <v>26</v>
      </c>
      <c r="C30" s="4" t="s">
        <v>37</v>
      </c>
      <c r="D30" s="40">
        <v>1</v>
      </c>
      <c r="E30" s="90">
        <v>470000</v>
      </c>
    </row>
    <row r="31" spans="1:5" ht="51">
      <c r="A31" s="4" t="s">
        <v>13</v>
      </c>
      <c r="B31" s="4">
        <v>27</v>
      </c>
      <c r="C31" s="4" t="s">
        <v>38</v>
      </c>
      <c r="D31" s="40">
        <v>1</v>
      </c>
      <c r="E31" s="90">
        <v>330000</v>
      </c>
    </row>
    <row r="32" spans="1:5" ht="26.25" thickBot="1">
      <c r="A32" s="12" t="s">
        <v>13</v>
      </c>
      <c r="B32" s="5">
        <v>28</v>
      </c>
      <c r="C32" s="17" t="s">
        <v>39</v>
      </c>
      <c r="D32" s="43">
        <v>32</v>
      </c>
      <c r="E32" s="92">
        <v>510000</v>
      </c>
    </row>
    <row r="33" spans="1:5" ht="13.5" thickBot="1">
      <c r="A33" s="116" t="s">
        <v>13</v>
      </c>
      <c r="B33" s="117"/>
      <c r="C33" s="118"/>
      <c r="D33" s="16" t="s">
        <v>49</v>
      </c>
      <c r="E33" s="93">
        <f>SUM(E5:E32)</f>
        <v>55573500</v>
      </c>
    </row>
    <row r="34" spans="1:5" ht="25.5">
      <c r="A34" s="10" t="s">
        <v>51</v>
      </c>
      <c r="B34" s="10">
        <v>1</v>
      </c>
      <c r="C34" s="10" t="s">
        <v>11</v>
      </c>
      <c r="D34" s="42">
        <v>3</v>
      </c>
      <c r="E34" s="94">
        <v>60000</v>
      </c>
    </row>
    <row r="35" spans="1:5" ht="25.5">
      <c r="A35" s="4" t="s">
        <v>52</v>
      </c>
      <c r="B35" s="4">
        <v>2</v>
      </c>
      <c r="C35" s="4" t="s">
        <v>11</v>
      </c>
      <c r="D35" s="40">
        <v>1</v>
      </c>
      <c r="E35" s="90">
        <v>13490</v>
      </c>
    </row>
    <row r="36" spans="1:5" ht="25.5">
      <c r="A36" s="4" t="s">
        <v>52</v>
      </c>
      <c r="B36" s="4">
        <v>3</v>
      </c>
      <c r="C36" s="4" t="s">
        <v>53</v>
      </c>
      <c r="D36" s="40">
        <v>2</v>
      </c>
      <c r="E36" s="90">
        <v>28410</v>
      </c>
    </row>
    <row r="37" spans="1:5" ht="38.25">
      <c r="A37" s="4" t="s">
        <v>54</v>
      </c>
      <c r="B37" s="4">
        <v>4</v>
      </c>
      <c r="C37" s="4" t="s">
        <v>11</v>
      </c>
      <c r="D37" s="40">
        <v>4</v>
      </c>
      <c r="E37" s="90">
        <v>70000</v>
      </c>
    </row>
    <row r="38" spans="1:5" ht="25.5">
      <c r="A38" s="4" t="s">
        <v>55</v>
      </c>
      <c r="B38" s="4">
        <v>5</v>
      </c>
      <c r="C38" s="4" t="s">
        <v>11</v>
      </c>
      <c r="D38" s="40">
        <v>7</v>
      </c>
      <c r="E38" s="90">
        <v>116000</v>
      </c>
    </row>
    <row r="39" spans="1:5" ht="12.75">
      <c r="A39" s="4" t="s">
        <v>56</v>
      </c>
      <c r="B39" s="4">
        <v>6</v>
      </c>
      <c r="C39" s="4" t="s">
        <v>11</v>
      </c>
      <c r="D39" s="40">
        <v>3</v>
      </c>
      <c r="E39" s="90">
        <v>60000</v>
      </c>
    </row>
    <row r="40" spans="1:5" ht="12.75">
      <c r="A40" s="4" t="s">
        <v>57</v>
      </c>
      <c r="B40" s="4">
        <v>7</v>
      </c>
      <c r="C40" s="4" t="s">
        <v>11</v>
      </c>
      <c r="D40" s="40">
        <v>3</v>
      </c>
      <c r="E40" s="90">
        <v>48000</v>
      </c>
    </row>
    <row r="41" spans="1:5" ht="13.5" thickBot="1">
      <c r="A41" s="5" t="s">
        <v>58</v>
      </c>
      <c r="B41" s="5">
        <v>8</v>
      </c>
      <c r="C41" s="5" t="s">
        <v>53</v>
      </c>
      <c r="D41" s="43">
        <v>1</v>
      </c>
      <c r="E41" s="92">
        <v>20000</v>
      </c>
    </row>
    <row r="42" spans="1:5" ht="13.5" thickBot="1">
      <c r="A42" s="116" t="s">
        <v>51</v>
      </c>
      <c r="B42" s="117"/>
      <c r="C42" s="118"/>
      <c r="D42" s="16" t="s">
        <v>49</v>
      </c>
      <c r="E42" s="93">
        <f>SUM(E34:E41)</f>
        <v>415900</v>
      </c>
    </row>
    <row r="43" spans="1:5" ht="12.75">
      <c r="A43" s="18" t="s">
        <v>82</v>
      </c>
      <c r="B43" s="10">
        <v>1</v>
      </c>
      <c r="C43" s="4" t="s">
        <v>11</v>
      </c>
      <c r="D43" s="42">
        <v>1</v>
      </c>
      <c r="E43" s="94">
        <v>15000</v>
      </c>
    </row>
    <row r="44" spans="1:5" ht="51">
      <c r="A44" s="4" t="s">
        <v>84</v>
      </c>
      <c r="B44" s="4">
        <v>2</v>
      </c>
      <c r="C44" s="4" t="s">
        <v>11</v>
      </c>
      <c r="D44" s="40">
        <v>1</v>
      </c>
      <c r="E44" s="90">
        <v>20000</v>
      </c>
    </row>
    <row r="45" spans="1:5" ht="25.5">
      <c r="A45" s="10" t="s">
        <v>85</v>
      </c>
      <c r="B45" s="4">
        <v>3</v>
      </c>
      <c r="C45" s="4" t="s">
        <v>11</v>
      </c>
      <c r="D45" s="42">
        <v>42</v>
      </c>
      <c r="E45" s="95">
        <v>614000</v>
      </c>
    </row>
    <row r="46" spans="1:5" ht="26.25" thickBot="1">
      <c r="A46" s="5" t="s">
        <v>85</v>
      </c>
      <c r="B46" s="5">
        <v>4</v>
      </c>
      <c r="C46" s="17" t="s">
        <v>341</v>
      </c>
      <c r="D46" s="43">
        <v>7</v>
      </c>
      <c r="E46" s="92">
        <v>240000</v>
      </c>
    </row>
    <row r="47" spans="1:5" ht="13.5" thickBot="1">
      <c r="A47" s="116" t="s">
        <v>82</v>
      </c>
      <c r="B47" s="117"/>
      <c r="C47" s="118"/>
      <c r="D47" s="16" t="s">
        <v>49</v>
      </c>
      <c r="E47" s="93">
        <f>SUM(E43:E46)</f>
        <v>889000</v>
      </c>
    </row>
    <row r="48" spans="1:5" ht="38.25">
      <c r="A48" s="18" t="s">
        <v>87</v>
      </c>
      <c r="B48" s="10">
        <v>1</v>
      </c>
      <c r="C48" s="18" t="s">
        <v>11</v>
      </c>
      <c r="D48" s="42">
        <v>2</v>
      </c>
      <c r="E48" s="94">
        <v>50000</v>
      </c>
    </row>
    <row r="49" spans="1:5" ht="64.5" thickBot="1">
      <c r="A49" s="33" t="s">
        <v>88</v>
      </c>
      <c r="B49" s="32">
        <v>2</v>
      </c>
      <c r="C49" s="32" t="s">
        <v>11</v>
      </c>
      <c r="D49" s="44">
        <v>1</v>
      </c>
      <c r="E49" s="96">
        <v>20000</v>
      </c>
    </row>
    <row r="50" spans="1:5" ht="13.5" thickBot="1">
      <c r="A50" s="116" t="s">
        <v>87</v>
      </c>
      <c r="B50" s="117"/>
      <c r="C50" s="118"/>
      <c r="D50" s="16" t="s">
        <v>49</v>
      </c>
      <c r="E50" s="93">
        <f>SUM(E48:E49)</f>
        <v>70000</v>
      </c>
    </row>
    <row r="51" spans="1:5" ht="25.5">
      <c r="A51" s="12" t="s">
        <v>91</v>
      </c>
      <c r="B51" s="12">
        <v>1</v>
      </c>
      <c r="C51" s="62" t="s">
        <v>11</v>
      </c>
      <c r="D51" s="45">
        <v>3</v>
      </c>
      <c r="E51" s="97">
        <v>60000</v>
      </c>
    </row>
    <row r="52" spans="1:5" ht="25.5">
      <c r="A52" s="4" t="s">
        <v>92</v>
      </c>
      <c r="B52" s="4">
        <v>2</v>
      </c>
      <c r="C52" s="38" t="s">
        <v>11</v>
      </c>
      <c r="D52" s="40">
        <v>2</v>
      </c>
      <c r="E52" s="90">
        <v>33000</v>
      </c>
    </row>
    <row r="53" spans="1:5" ht="38.25">
      <c r="A53" s="4" t="s">
        <v>92</v>
      </c>
      <c r="B53" s="4">
        <v>3</v>
      </c>
      <c r="C53" s="13" t="s">
        <v>255</v>
      </c>
      <c r="D53" s="40">
        <v>1</v>
      </c>
      <c r="E53" s="90">
        <v>25000</v>
      </c>
    </row>
    <row r="54" spans="1:5" ht="25.5">
      <c r="A54" s="4" t="s">
        <v>92</v>
      </c>
      <c r="B54" s="4">
        <v>4</v>
      </c>
      <c r="C54" s="4" t="s">
        <v>93</v>
      </c>
      <c r="D54" s="40">
        <v>1</v>
      </c>
      <c r="E54" s="90">
        <v>40000</v>
      </c>
    </row>
    <row r="55" spans="1:5" ht="25.5">
      <c r="A55" s="25" t="s">
        <v>94</v>
      </c>
      <c r="B55" s="4">
        <v>5</v>
      </c>
      <c r="C55" s="13" t="s">
        <v>11</v>
      </c>
      <c r="D55" s="46">
        <v>5</v>
      </c>
      <c r="E55" s="90">
        <v>90000</v>
      </c>
    </row>
    <row r="56" spans="1:5" ht="25.5">
      <c r="A56" s="4" t="s">
        <v>95</v>
      </c>
      <c r="B56" s="4">
        <v>6</v>
      </c>
      <c r="C56" s="18" t="s">
        <v>11</v>
      </c>
      <c r="D56" s="40">
        <v>1</v>
      </c>
      <c r="E56" s="90">
        <v>25000</v>
      </c>
    </row>
    <row r="57" spans="1:5" ht="25.5">
      <c r="A57" s="4" t="s">
        <v>96</v>
      </c>
      <c r="B57" s="4">
        <v>7</v>
      </c>
      <c r="C57" s="13" t="s">
        <v>237</v>
      </c>
      <c r="D57" s="40">
        <v>1</v>
      </c>
      <c r="E57" s="90">
        <v>35000</v>
      </c>
    </row>
    <row r="58" spans="1:5" ht="25.5">
      <c r="A58" s="4" t="s">
        <v>96</v>
      </c>
      <c r="B58" s="4">
        <v>8</v>
      </c>
      <c r="C58" s="13" t="s">
        <v>11</v>
      </c>
      <c r="D58" s="40">
        <v>2</v>
      </c>
      <c r="E58" s="90">
        <v>30000</v>
      </c>
    </row>
    <row r="59" spans="1:5" ht="25.5">
      <c r="A59" s="4" t="s">
        <v>96</v>
      </c>
      <c r="B59" s="4">
        <v>9</v>
      </c>
      <c r="C59" s="13" t="s">
        <v>11</v>
      </c>
      <c r="D59" s="40">
        <v>1</v>
      </c>
      <c r="E59" s="90">
        <v>13000</v>
      </c>
    </row>
    <row r="60" spans="1:5" ht="39" thickBot="1">
      <c r="A60" s="26" t="s">
        <v>97</v>
      </c>
      <c r="B60" s="26">
        <v>10</v>
      </c>
      <c r="C60" s="26" t="s">
        <v>11</v>
      </c>
      <c r="D60" s="47">
        <v>8</v>
      </c>
      <c r="E60" s="98">
        <v>140000</v>
      </c>
    </row>
    <row r="61" spans="1:5" ht="13.5" thickBot="1">
      <c r="A61" s="116" t="s">
        <v>91</v>
      </c>
      <c r="B61" s="117"/>
      <c r="C61" s="118"/>
      <c r="D61" s="16" t="s">
        <v>49</v>
      </c>
      <c r="E61" s="93">
        <f>SUM(E51:E60)</f>
        <v>491000</v>
      </c>
    </row>
    <row r="62" spans="1:5" ht="38.25">
      <c r="A62" s="13" t="s">
        <v>99</v>
      </c>
      <c r="B62" s="13">
        <v>1</v>
      </c>
      <c r="C62" s="13" t="s">
        <v>11</v>
      </c>
      <c r="D62" s="48">
        <v>2</v>
      </c>
      <c r="E62" s="99">
        <v>40000</v>
      </c>
    </row>
    <row r="63" spans="1:5" ht="25.5">
      <c r="A63" s="13" t="s">
        <v>100</v>
      </c>
      <c r="B63" s="13">
        <v>2</v>
      </c>
      <c r="C63" s="13" t="s">
        <v>11</v>
      </c>
      <c r="D63" s="48">
        <v>1</v>
      </c>
      <c r="E63" s="99">
        <v>30000</v>
      </c>
    </row>
    <row r="64" spans="1:5" ht="25.5">
      <c r="A64" s="13" t="s">
        <v>101</v>
      </c>
      <c r="B64" s="13">
        <v>3</v>
      </c>
      <c r="C64" s="13" t="s">
        <v>134</v>
      </c>
      <c r="D64" s="48">
        <v>1</v>
      </c>
      <c r="E64" s="99">
        <v>12000</v>
      </c>
    </row>
    <row r="65" spans="1:5" ht="25.5">
      <c r="A65" s="13" t="s">
        <v>101</v>
      </c>
      <c r="B65" s="13">
        <v>4</v>
      </c>
      <c r="C65" s="13" t="s">
        <v>11</v>
      </c>
      <c r="D65" s="48">
        <v>1</v>
      </c>
      <c r="E65" s="99">
        <v>35000</v>
      </c>
    </row>
    <row r="66" spans="1:5" ht="12.75">
      <c r="A66" s="13" t="s">
        <v>102</v>
      </c>
      <c r="B66" s="13">
        <v>5</v>
      </c>
      <c r="C66" s="13" t="s">
        <v>134</v>
      </c>
      <c r="D66" s="48">
        <v>1</v>
      </c>
      <c r="E66" s="99">
        <v>24000</v>
      </c>
    </row>
    <row r="67" spans="1:5" ht="25.5">
      <c r="A67" s="13" t="s">
        <v>103</v>
      </c>
      <c r="B67" s="13">
        <v>6</v>
      </c>
      <c r="C67" s="13" t="s">
        <v>134</v>
      </c>
      <c r="D67" s="48">
        <v>1</v>
      </c>
      <c r="E67" s="99">
        <v>25000</v>
      </c>
    </row>
    <row r="68" spans="1:5" ht="12.75">
      <c r="A68" s="13" t="s">
        <v>104</v>
      </c>
      <c r="B68" s="13">
        <v>7</v>
      </c>
      <c r="C68" s="13" t="s">
        <v>134</v>
      </c>
      <c r="D68" s="48">
        <v>1</v>
      </c>
      <c r="E68" s="99">
        <v>28000</v>
      </c>
    </row>
    <row r="69" spans="1:5" ht="25.5">
      <c r="A69" s="13" t="s">
        <v>105</v>
      </c>
      <c r="B69" s="13">
        <v>8</v>
      </c>
      <c r="C69" s="13" t="s">
        <v>11</v>
      </c>
      <c r="D69" s="48">
        <v>1</v>
      </c>
      <c r="E69" s="99">
        <v>25000</v>
      </c>
    </row>
    <row r="70" spans="1:5" ht="38.25">
      <c r="A70" s="13" t="s">
        <v>106</v>
      </c>
      <c r="B70" s="13">
        <v>9</v>
      </c>
      <c r="C70" s="13" t="s">
        <v>11</v>
      </c>
      <c r="D70" s="48">
        <v>1</v>
      </c>
      <c r="E70" s="99">
        <v>49000</v>
      </c>
    </row>
    <row r="71" spans="1:5" ht="25.5">
      <c r="A71" s="13" t="s">
        <v>107</v>
      </c>
      <c r="B71" s="13">
        <v>10</v>
      </c>
      <c r="C71" s="13" t="s">
        <v>53</v>
      </c>
      <c r="D71" s="48">
        <v>1</v>
      </c>
      <c r="E71" s="99">
        <v>17000</v>
      </c>
    </row>
    <row r="72" spans="1:5" ht="25.5">
      <c r="A72" s="13" t="s">
        <v>107</v>
      </c>
      <c r="B72" s="13">
        <v>11</v>
      </c>
      <c r="C72" s="13" t="s">
        <v>53</v>
      </c>
      <c r="D72" s="48">
        <v>1</v>
      </c>
      <c r="E72" s="99">
        <v>23000</v>
      </c>
    </row>
    <row r="73" spans="1:5" ht="26.25" thickBot="1">
      <c r="A73" s="17" t="s">
        <v>108</v>
      </c>
      <c r="B73" s="17">
        <v>12</v>
      </c>
      <c r="C73" s="17" t="s">
        <v>11</v>
      </c>
      <c r="D73" s="49">
        <v>1</v>
      </c>
      <c r="E73" s="100">
        <v>16000</v>
      </c>
    </row>
    <row r="74" spans="1:5" ht="13.5" thickBot="1">
      <c r="A74" s="116" t="s">
        <v>99</v>
      </c>
      <c r="B74" s="117"/>
      <c r="C74" s="118"/>
      <c r="D74" s="16" t="s">
        <v>49</v>
      </c>
      <c r="E74" s="93">
        <f>SUM(E62:E73)</f>
        <v>324000</v>
      </c>
    </row>
    <row r="75" spans="1:5" ht="38.25">
      <c r="A75" s="18" t="s">
        <v>128</v>
      </c>
      <c r="B75" s="10">
        <v>1</v>
      </c>
      <c r="C75" s="18" t="s">
        <v>11</v>
      </c>
      <c r="D75" s="42">
        <v>2</v>
      </c>
      <c r="E75" s="94">
        <v>45000</v>
      </c>
    </row>
    <row r="76" spans="1:5" ht="38.25">
      <c r="A76" s="4" t="s">
        <v>129</v>
      </c>
      <c r="B76" s="4">
        <v>2</v>
      </c>
      <c r="C76" s="13" t="s">
        <v>11</v>
      </c>
      <c r="D76" s="40">
        <v>4</v>
      </c>
      <c r="E76" s="90">
        <v>75000</v>
      </c>
    </row>
    <row r="77" spans="1:5" ht="51">
      <c r="A77" s="13" t="s">
        <v>130</v>
      </c>
      <c r="B77" s="4">
        <v>3</v>
      </c>
      <c r="C77" s="13" t="s">
        <v>11</v>
      </c>
      <c r="D77" s="40">
        <v>6</v>
      </c>
      <c r="E77" s="90">
        <v>75000</v>
      </c>
    </row>
    <row r="78" spans="1:5" ht="25.5">
      <c r="A78" s="13" t="s">
        <v>131</v>
      </c>
      <c r="B78" s="4">
        <v>4</v>
      </c>
      <c r="C78" s="13" t="s">
        <v>11</v>
      </c>
      <c r="D78" s="40">
        <v>1</v>
      </c>
      <c r="E78" s="90">
        <v>17000</v>
      </c>
    </row>
    <row r="79" spans="1:5" ht="25.5">
      <c r="A79" s="4" t="s">
        <v>132</v>
      </c>
      <c r="B79" s="4">
        <v>5</v>
      </c>
      <c r="C79" s="13" t="s">
        <v>133</v>
      </c>
      <c r="D79" s="40">
        <v>1</v>
      </c>
      <c r="E79" s="90">
        <v>60000</v>
      </c>
    </row>
    <row r="80" spans="1:5" ht="25.5">
      <c r="A80" s="4" t="s">
        <v>132</v>
      </c>
      <c r="B80" s="4">
        <v>6</v>
      </c>
      <c r="C80" s="13" t="s">
        <v>11</v>
      </c>
      <c r="D80" s="40">
        <v>29</v>
      </c>
      <c r="E80" s="90">
        <v>315000</v>
      </c>
    </row>
    <row r="81" spans="1:5" ht="25.5">
      <c r="A81" s="4" t="s">
        <v>132</v>
      </c>
      <c r="B81" s="4">
        <v>7</v>
      </c>
      <c r="C81" s="13" t="s">
        <v>134</v>
      </c>
      <c r="D81" s="40">
        <v>1</v>
      </c>
      <c r="E81" s="90">
        <v>35000</v>
      </c>
    </row>
    <row r="82" spans="1:5" ht="51">
      <c r="A82" s="10" t="s">
        <v>135</v>
      </c>
      <c r="B82" s="10">
        <v>8</v>
      </c>
      <c r="C82" s="13" t="s">
        <v>11</v>
      </c>
      <c r="D82" s="42">
        <v>2</v>
      </c>
      <c r="E82" s="94">
        <v>24000</v>
      </c>
    </row>
    <row r="83" spans="1:5" ht="26.25" thickBot="1">
      <c r="A83" s="12" t="s">
        <v>136</v>
      </c>
      <c r="B83" s="12">
        <v>9</v>
      </c>
      <c r="C83" s="17" t="s">
        <v>137</v>
      </c>
      <c r="D83" s="42">
        <v>1</v>
      </c>
      <c r="E83" s="97">
        <v>40000</v>
      </c>
    </row>
    <row r="84" spans="1:5" ht="13.5" thickBot="1">
      <c r="A84" s="116" t="s">
        <v>129</v>
      </c>
      <c r="B84" s="117"/>
      <c r="C84" s="118"/>
      <c r="D84" s="16" t="s">
        <v>49</v>
      </c>
      <c r="E84" s="93">
        <f>SUM(E75:E83)</f>
        <v>686000</v>
      </c>
    </row>
    <row r="85" spans="1:5" ht="25.5">
      <c r="A85" s="12" t="s">
        <v>146</v>
      </c>
      <c r="B85" s="12">
        <v>1</v>
      </c>
      <c r="C85" s="12" t="s">
        <v>11</v>
      </c>
      <c r="D85" s="45">
        <v>25</v>
      </c>
      <c r="E85" s="97">
        <v>500000</v>
      </c>
    </row>
    <row r="86" spans="1:5" ht="38.25" customHeight="1" thickBot="1">
      <c r="A86" s="32" t="s">
        <v>147</v>
      </c>
      <c r="B86" s="32">
        <v>2</v>
      </c>
      <c r="C86" s="12" t="s">
        <v>11</v>
      </c>
      <c r="D86" s="44">
        <v>25</v>
      </c>
      <c r="E86" s="96">
        <v>600000</v>
      </c>
    </row>
    <row r="87" spans="1:5" ht="13.5" thickBot="1">
      <c r="A87" s="116" t="s">
        <v>146</v>
      </c>
      <c r="B87" s="117"/>
      <c r="C87" s="118"/>
      <c r="D87" s="16" t="s">
        <v>49</v>
      </c>
      <c r="E87" s="93">
        <f>SUM(E85:E86)</f>
        <v>1100000</v>
      </c>
    </row>
    <row r="88" spans="1:5" ht="25.5">
      <c r="A88" s="10" t="s">
        <v>149</v>
      </c>
      <c r="B88" s="10">
        <v>1</v>
      </c>
      <c r="C88" s="10" t="s">
        <v>11</v>
      </c>
      <c r="D88" s="42">
        <v>1</v>
      </c>
      <c r="E88" s="94">
        <v>16000</v>
      </c>
    </row>
    <row r="89" spans="1:5" ht="12.75">
      <c r="A89" s="4" t="s">
        <v>150</v>
      </c>
      <c r="B89" s="4">
        <v>2</v>
      </c>
      <c r="C89" s="4" t="s">
        <v>11</v>
      </c>
      <c r="D89" s="40">
        <v>1</v>
      </c>
      <c r="E89" s="90">
        <v>16000</v>
      </c>
    </row>
    <row r="90" spans="1:5" ht="25.5">
      <c r="A90" s="4" t="s">
        <v>151</v>
      </c>
      <c r="B90" s="4">
        <v>3</v>
      </c>
      <c r="C90" s="4" t="s">
        <v>152</v>
      </c>
      <c r="D90" s="40">
        <v>1</v>
      </c>
      <c r="E90" s="90">
        <v>20000</v>
      </c>
    </row>
    <row r="91" spans="1:5" ht="25.5">
      <c r="A91" s="4" t="s">
        <v>153</v>
      </c>
      <c r="B91" s="4">
        <v>4</v>
      </c>
      <c r="C91" s="4" t="s">
        <v>154</v>
      </c>
      <c r="D91" s="40">
        <v>1</v>
      </c>
      <c r="E91" s="90">
        <v>25000</v>
      </c>
    </row>
    <row r="92" spans="1:5" ht="25.5">
      <c r="A92" s="4" t="s">
        <v>155</v>
      </c>
      <c r="B92" s="4">
        <v>5</v>
      </c>
      <c r="C92" s="4" t="s">
        <v>11</v>
      </c>
      <c r="D92" s="40">
        <v>1</v>
      </c>
      <c r="E92" s="90">
        <v>16000</v>
      </c>
    </row>
    <row r="93" spans="1:5" ht="12.75">
      <c r="A93" s="4" t="s">
        <v>156</v>
      </c>
      <c r="B93" s="4">
        <v>6</v>
      </c>
      <c r="C93" s="4" t="s">
        <v>157</v>
      </c>
      <c r="D93" s="40">
        <v>1</v>
      </c>
      <c r="E93" s="90">
        <v>25000</v>
      </c>
    </row>
    <row r="94" spans="1:5" ht="12.75">
      <c r="A94" s="4" t="s">
        <v>158</v>
      </c>
      <c r="B94" s="4">
        <v>7</v>
      </c>
      <c r="C94" s="4" t="s">
        <v>11</v>
      </c>
      <c r="D94" s="40">
        <v>1</v>
      </c>
      <c r="E94" s="90">
        <v>16000</v>
      </c>
    </row>
    <row r="95" spans="1:5" ht="38.25">
      <c r="A95" s="4" t="s">
        <v>159</v>
      </c>
      <c r="B95" s="4">
        <v>8</v>
      </c>
      <c r="C95" s="4" t="s">
        <v>160</v>
      </c>
      <c r="D95" s="40">
        <v>1</v>
      </c>
      <c r="E95" s="90">
        <v>25000</v>
      </c>
    </row>
    <row r="96" spans="1:5" ht="38.25">
      <c r="A96" s="4" t="s">
        <v>159</v>
      </c>
      <c r="B96" s="4">
        <v>9</v>
      </c>
      <c r="C96" s="4" t="s">
        <v>161</v>
      </c>
      <c r="D96" s="40">
        <v>1</v>
      </c>
      <c r="E96" s="90">
        <v>25000</v>
      </c>
    </row>
    <row r="97" spans="1:5" ht="38.25">
      <c r="A97" s="4" t="s">
        <v>159</v>
      </c>
      <c r="B97" s="4">
        <v>10</v>
      </c>
      <c r="C97" s="13" t="s">
        <v>162</v>
      </c>
      <c r="D97" s="40">
        <v>2</v>
      </c>
      <c r="E97" s="90">
        <v>40000</v>
      </c>
    </row>
    <row r="98" spans="1:5" ht="51">
      <c r="A98" s="4" t="s">
        <v>163</v>
      </c>
      <c r="B98" s="4">
        <v>11</v>
      </c>
      <c r="C98" s="4" t="s">
        <v>164</v>
      </c>
      <c r="D98" s="40">
        <v>1</v>
      </c>
      <c r="E98" s="90">
        <v>80000</v>
      </c>
    </row>
    <row r="99" spans="1:5" ht="25.5">
      <c r="A99" s="4" t="s">
        <v>165</v>
      </c>
      <c r="B99" s="4">
        <v>12</v>
      </c>
      <c r="C99" s="4" t="s">
        <v>157</v>
      </c>
      <c r="D99" s="40">
        <v>1</v>
      </c>
      <c r="E99" s="90">
        <v>20000</v>
      </c>
    </row>
    <row r="100" spans="1:5" ht="25.5">
      <c r="A100" s="4" t="s">
        <v>166</v>
      </c>
      <c r="B100" s="4">
        <v>13</v>
      </c>
      <c r="C100" s="4" t="s">
        <v>11</v>
      </c>
      <c r="D100" s="40">
        <v>1</v>
      </c>
      <c r="E100" s="90">
        <v>16000</v>
      </c>
    </row>
    <row r="101" spans="1:5" ht="25.5">
      <c r="A101" s="4" t="s">
        <v>165</v>
      </c>
      <c r="B101" s="4">
        <v>14</v>
      </c>
      <c r="C101" s="13" t="s">
        <v>342</v>
      </c>
      <c r="D101" s="40">
        <v>1</v>
      </c>
      <c r="E101" s="90">
        <v>35000</v>
      </c>
    </row>
    <row r="102" spans="1:5" ht="38.25">
      <c r="A102" s="4" t="s">
        <v>167</v>
      </c>
      <c r="B102" s="4">
        <v>15</v>
      </c>
      <c r="C102" s="13" t="s">
        <v>168</v>
      </c>
      <c r="D102" s="40">
        <v>1</v>
      </c>
      <c r="E102" s="90">
        <v>113000</v>
      </c>
    </row>
    <row r="103" spans="1:5" ht="13.5" thickBot="1">
      <c r="A103" s="5" t="s">
        <v>169</v>
      </c>
      <c r="B103" s="5">
        <v>16</v>
      </c>
      <c r="C103" s="5" t="s">
        <v>11</v>
      </c>
      <c r="D103" s="40">
        <v>1</v>
      </c>
      <c r="E103" s="92">
        <v>16000</v>
      </c>
    </row>
    <row r="104" spans="1:5" ht="13.5" thickBot="1">
      <c r="A104" s="116" t="s">
        <v>169</v>
      </c>
      <c r="B104" s="117"/>
      <c r="C104" s="118"/>
      <c r="D104" s="16" t="s">
        <v>49</v>
      </c>
      <c r="E104" s="93">
        <f>SUM(E88:E103)</f>
        <v>504000</v>
      </c>
    </row>
    <row r="105" spans="1:5" ht="25.5">
      <c r="A105" s="10" t="s">
        <v>234</v>
      </c>
      <c r="B105" s="10">
        <v>1</v>
      </c>
      <c r="C105" s="18" t="s">
        <v>237</v>
      </c>
      <c r="D105" s="42">
        <v>1</v>
      </c>
      <c r="E105" s="94">
        <v>40000</v>
      </c>
    </row>
    <row r="106" spans="1:5" ht="25.5">
      <c r="A106" s="10" t="s">
        <v>235</v>
      </c>
      <c r="B106" s="4">
        <v>2</v>
      </c>
      <c r="C106" s="13" t="s">
        <v>11</v>
      </c>
      <c r="D106" s="40">
        <v>1</v>
      </c>
      <c r="E106" s="90">
        <v>18000</v>
      </c>
    </row>
    <row r="107" spans="1:5" ht="25.5">
      <c r="A107" s="4" t="s">
        <v>236</v>
      </c>
      <c r="B107" s="10">
        <v>3</v>
      </c>
      <c r="C107" s="4" t="s">
        <v>237</v>
      </c>
      <c r="D107" s="40">
        <v>1</v>
      </c>
      <c r="E107" s="90">
        <v>36000</v>
      </c>
    </row>
    <row r="108" spans="1:5" ht="25.5">
      <c r="A108" s="4" t="s">
        <v>238</v>
      </c>
      <c r="B108" s="4">
        <v>4</v>
      </c>
      <c r="C108" s="13" t="s">
        <v>11</v>
      </c>
      <c r="D108" s="40">
        <v>1</v>
      </c>
      <c r="E108" s="90">
        <v>12000</v>
      </c>
    </row>
    <row r="109" spans="1:5" ht="25.5">
      <c r="A109" s="4" t="s">
        <v>239</v>
      </c>
      <c r="B109" s="4">
        <v>5</v>
      </c>
      <c r="C109" s="13" t="s">
        <v>11</v>
      </c>
      <c r="D109" s="40">
        <v>1</v>
      </c>
      <c r="E109" s="90">
        <v>12000</v>
      </c>
    </row>
    <row r="110" spans="1:5" ht="25.5">
      <c r="A110" s="10" t="s">
        <v>240</v>
      </c>
      <c r="B110" s="10">
        <v>6</v>
      </c>
      <c r="C110" s="63" t="s">
        <v>343</v>
      </c>
      <c r="D110" s="42">
        <v>1</v>
      </c>
      <c r="E110" s="94">
        <v>12000</v>
      </c>
    </row>
    <row r="111" spans="1:5" ht="25.5">
      <c r="A111" s="4" t="s">
        <v>241</v>
      </c>
      <c r="B111" s="4">
        <v>7</v>
      </c>
      <c r="C111" s="4" t="s">
        <v>11</v>
      </c>
      <c r="D111" s="40">
        <v>1</v>
      </c>
      <c r="E111" s="90">
        <v>15000</v>
      </c>
    </row>
    <row r="112" spans="1:5" ht="25.5">
      <c r="A112" s="19" t="s">
        <v>242</v>
      </c>
      <c r="B112" s="4">
        <v>8</v>
      </c>
      <c r="C112" s="13" t="s">
        <v>134</v>
      </c>
      <c r="D112" s="40">
        <v>1</v>
      </c>
      <c r="E112" s="90">
        <v>35000</v>
      </c>
    </row>
    <row r="113" spans="1:5" ht="25.5">
      <c r="A113" s="10" t="s">
        <v>243</v>
      </c>
      <c r="B113" s="4">
        <v>9</v>
      </c>
      <c r="C113" s="10" t="s">
        <v>244</v>
      </c>
      <c r="D113" s="42">
        <v>1</v>
      </c>
      <c r="E113" s="94">
        <v>30000</v>
      </c>
    </row>
    <row r="114" spans="1:5" ht="25.5">
      <c r="A114" s="4" t="s">
        <v>245</v>
      </c>
      <c r="B114" s="4">
        <v>10</v>
      </c>
      <c r="C114" s="13" t="s">
        <v>11</v>
      </c>
      <c r="D114" s="40">
        <v>1</v>
      </c>
      <c r="E114" s="90">
        <v>12000</v>
      </c>
    </row>
    <row r="115" spans="1:5" ht="38.25">
      <c r="A115" s="30" t="s">
        <v>249</v>
      </c>
      <c r="B115" s="4">
        <v>11</v>
      </c>
      <c r="C115" s="13" t="s">
        <v>11</v>
      </c>
      <c r="D115" s="42">
        <v>2</v>
      </c>
      <c r="E115" s="94">
        <v>30000</v>
      </c>
    </row>
    <row r="116" spans="1:5" ht="25.5">
      <c r="A116" s="4" t="s">
        <v>246</v>
      </c>
      <c r="B116" s="4">
        <v>12</v>
      </c>
      <c r="C116" s="13" t="s">
        <v>11</v>
      </c>
      <c r="D116" s="40">
        <v>1</v>
      </c>
      <c r="E116" s="90">
        <v>17500</v>
      </c>
    </row>
    <row r="117" spans="1:5" ht="25.5">
      <c r="A117" s="4" t="s">
        <v>247</v>
      </c>
      <c r="B117" s="4">
        <v>13</v>
      </c>
      <c r="C117" s="13" t="s">
        <v>11</v>
      </c>
      <c r="D117" s="40">
        <v>1</v>
      </c>
      <c r="E117" s="90">
        <v>17000</v>
      </c>
    </row>
    <row r="118" spans="1:5" ht="26.25" thickBot="1">
      <c r="A118" s="5" t="s">
        <v>248</v>
      </c>
      <c r="B118" s="5">
        <v>14</v>
      </c>
      <c r="C118" s="13" t="s">
        <v>11</v>
      </c>
      <c r="D118" s="40">
        <v>1</v>
      </c>
      <c r="E118" s="92">
        <v>12000</v>
      </c>
    </row>
    <row r="119" spans="1:5" ht="31.5" customHeight="1" thickBot="1">
      <c r="A119" s="116" t="s">
        <v>250</v>
      </c>
      <c r="B119" s="117"/>
      <c r="C119" s="118"/>
      <c r="D119" s="16" t="s">
        <v>49</v>
      </c>
      <c r="E119" s="93">
        <f>SUM(E105:E118)</f>
        <v>298500</v>
      </c>
    </row>
    <row r="120" spans="1:5" ht="25.5">
      <c r="A120" s="10" t="s">
        <v>254</v>
      </c>
      <c r="B120" s="10">
        <v>1</v>
      </c>
      <c r="C120" s="13" t="s">
        <v>11</v>
      </c>
      <c r="D120" s="42">
        <v>13</v>
      </c>
      <c r="E120" s="94">
        <v>450000</v>
      </c>
    </row>
    <row r="121" spans="1:5" ht="25.5">
      <c r="A121" s="4" t="s">
        <v>254</v>
      </c>
      <c r="B121" s="4">
        <v>2</v>
      </c>
      <c r="C121" s="13" t="s">
        <v>344</v>
      </c>
      <c r="D121" s="40">
        <v>1</v>
      </c>
      <c r="E121" s="90">
        <v>200000</v>
      </c>
    </row>
    <row r="122" spans="1:5" ht="26.25" thickBot="1">
      <c r="A122" s="5" t="s">
        <v>254</v>
      </c>
      <c r="B122" s="5">
        <v>3</v>
      </c>
      <c r="C122" s="17" t="s">
        <v>345</v>
      </c>
      <c r="D122" s="40">
        <v>1</v>
      </c>
      <c r="E122" s="92">
        <v>50000</v>
      </c>
    </row>
    <row r="123" spans="1:5" ht="13.5" thickBot="1">
      <c r="A123" s="116" t="s">
        <v>254</v>
      </c>
      <c r="B123" s="124"/>
      <c r="C123" s="125"/>
      <c r="D123" s="16" t="s">
        <v>49</v>
      </c>
      <c r="E123" s="93">
        <f>SUM(E120:E122)</f>
        <v>700000</v>
      </c>
    </row>
    <row r="124" spans="1:5" ht="51">
      <c r="A124" s="4" t="s">
        <v>260</v>
      </c>
      <c r="B124" s="4">
        <v>1</v>
      </c>
      <c r="C124" s="13" t="s">
        <v>348</v>
      </c>
      <c r="D124" s="40">
        <v>1</v>
      </c>
      <c r="E124" s="90">
        <v>110000</v>
      </c>
    </row>
    <row r="125" spans="1:5" ht="25.5">
      <c r="A125" s="4" t="s">
        <v>261</v>
      </c>
      <c r="B125" s="4">
        <v>2</v>
      </c>
      <c r="C125" s="4" t="s">
        <v>262</v>
      </c>
      <c r="D125" s="40">
        <v>1</v>
      </c>
      <c r="E125" s="90">
        <v>140000</v>
      </c>
    </row>
    <row r="126" spans="1:5" ht="25.5">
      <c r="A126" s="4" t="s">
        <v>263</v>
      </c>
      <c r="B126" s="4">
        <v>3</v>
      </c>
      <c r="C126" s="13" t="s">
        <v>346</v>
      </c>
      <c r="D126" s="40">
        <v>1</v>
      </c>
      <c r="E126" s="90">
        <v>31000</v>
      </c>
    </row>
    <row r="127" spans="1:5" ht="25.5">
      <c r="A127" s="4" t="s">
        <v>263</v>
      </c>
      <c r="B127" s="4">
        <v>4</v>
      </c>
      <c r="C127" s="13" t="s">
        <v>346</v>
      </c>
      <c r="D127" s="40">
        <v>1</v>
      </c>
      <c r="E127" s="90">
        <v>25000</v>
      </c>
    </row>
    <row r="128" spans="1:5" ht="25.5">
      <c r="A128" s="4" t="s">
        <v>264</v>
      </c>
      <c r="B128" s="4">
        <v>5</v>
      </c>
      <c r="C128" s="13" t="s">
        <v>11</v>
      </c>
      <c r="D128" s="40">
        <v>1</v>
      </c>
      <c r="E128" s="90">
        <v>15000</v>
      </c>
    </row>
    <row r="129" spans="1:5" ht="26.25" thickBot="1">
      <c r="A129" s="5" t="s">
        <v>264</v>
      </c>
      <c r="B129" s="5">
        <v>6</v>
      </c>
      <c r="C129" s="17" t="s">
        <v>347</v>
      </c>
      <c r="D129" s="40">
        <v>2</v>
      </c>
      <c r="E129" s="92">
        <v>140000</v>
      </c>
    </row>
    <row r="130" spans="1:5" ht="13.5" thickBot="1">
      <c r="A130" s="116" t="s">
        <v>265</v>
      </c>
      <c r="B130" s="117"/>
      <c r="C130" s="118"/>
      <c r="D130" s="16" t="s">
        <v>49</v>
      </c>
      <c r="E130" s="93">
        <f>SUM(E124:E129)</f>
        <v>461000</v>
      </c>
    </row>
    <row r="131" spans="1:5" ht="26.25" thickBot="1">
      <c r="A131" s="12" t="s">
        <v>315</v>
      </c>
      <c r="B131" s="12">
        <v>1</v>
      </c>
      <c r="C131" s="12" t="s">
        <v>11</v>
      </c>
      <c r="D131" s="42">
        <v>1</v>
      </c>
      <c r="E131" s="97">
        <v>22000</v>
      </c>
    </row>
    <row r="132" spans="1:5" ht="13.5" thickBot="1">
      <c r="A132" s="116" t="s">
        <v>315</v>
      </c>
      <c r="B132" s="117"/>
      <c r="C132" s="118"/>
      <c r="D132" s="16" t="s">
        <v>49</v>
      </c>
      <c r="E132" s="93">
        <f>SUM(E131)</f>
        <v>22000</v>
      </c>
    </row>
    <row r="133" spans="1:5" ht="38.25">
      <c r="A133" s="10" t="s">
        <v>316</v>
      </c>
      <c r="B133" s="10">
        <v>1</v>
      </c>
      <c r="C133" s="10" t="s">
        <v>11</v>
      </c>
      <c r="D133" s="42">
        <v>1</v>
      </c>
      <c r="E133" s="94">
        <v>20000</v>
      </c>
    </row>
    <row r="134" spans="1:5" ht="25.5">
      <c r="A134" s="4" t="s">
        <v>317</v>
      </c>
      <c r="B134" s="4">
        <v>2</v>
      </c>
      <c r="C134" s="4" t="s">
        <v>11</v>
      </c>
      <c r="D134" s="40">
        <v>1</v>
      </c>
      <c r="E134" s="90">
        <v>17000</v>
      </c>
    </row>
    <row r="135" spans="1:5" ht="51.75" thickBot="1">
      <c r="A135" s="5" t="s">
        <v>318</v>
      </c>
      <c r="B135" s="5">
        <v>3</v>
      </c>
      <c r="C135" s="5" t="s">
        <v>319</v>
      </c>
      <c r="D135" s="40">
        <v>3</v>
      </c>
      <c r="E135" s="92">
        <v>60000</v>
      </c>
    </row>
    <row r="136" spans="1:5" ht="13.5" thickBot="1">
      <c r="A136" s="116" t="s">
        <v>316</v>
      </c>
      <c r="B136" s="117"/>
      <c r="C136" s="118"/>
      <c r="D136" s="16" t="s">
        <v>49</v>
      </c>
      <c r="E136" s="93">
        <f>SUM(E133:E135)</f>
        <v>97000</v>
      </c>
    </row>
    <row r="137" spans="1:5" ht="51.75" thickBot="1">
      <c r="A137" s="12" t="s">
        <v>320</v>
      </c>
      <c r="B137" s="12">
        <v>1</v>
      </c>
      <c r="C137" s="12" t="s">
        <v>11</v>
      </c>
      <c r="D137" s="42">
        <v>1</v>
      </c>
      <c r="E137" s="97">
        <v>24000</v>
      </c>
    </row>
    <row r="138" spans="1:5" ht="25.5" customHeight="1" thickBot="1">
      <c r="A138" s="116" t="s">
        <v>320</v>
      </c>
      <c r="B138" s="117"/>
      <c r="C138" s="118"/>
      <c r="D138" s="16" t="s">
        <v>49</v>
      </c>
      <c r="E138" s="93">
        <f>SUM(E137)</f>
        <v>24000</v>
      </c>
    </row>
    <row r="139" spans="1:5" ht="25.5">
      <c r="A139" s="12" t="s">
        <v>325</v>
      </c>
      <c r="B139" s="12">
        <v>1</v>
      </c>
      <c r="C139" s="12" t="s">
        <v>11</v>
      </c>
      <c r="D139" s="45">
        <v>8</v>
      </c>
      <c r="E139" s="97">
        <v>100000</v>
      </c>
    </row>
    <row r="140" spans="1:5" ht="25.5">
      <c r="A140" s="4" t="s">
        <v>325</v>
      </c>
      <c r="B140" s="4">
        <v>2</v>
      </c>
      <c r="C140" s="4" t="s">
        <v>11</v>
      </c>
      <c r="D140" s="40">
        <v>3</v>
      </c>
      <c r="E140" s="90">
        <v>50000</v>
      </c>
    </row>
    <row r="141" spans="1:5" ht="25.5">
      <c r="A141" s="10" t="s">
        <v>326</v>
      </c>
      <c r="B141" s="10">
        <v>3</v>
      </c>
      <c r="C141" s="4" t="s">
        <v>11</v>
      </c>
      <c r="D141" s="42">
        <v>1</v>
      </c>
      <c r="E141" s="94">
        <v>11000</v>
      </c>
    </row>
    <row r="142" spans="1:5" ht="12.75">
      <c r="A142" s="38" t="s">
        <v>327</v>
      </c>
      <c r="B142" s="12">
        <v>4</v>
      </c>
      <c r="C142" s="5" t="s">
        <v>11</v>
      </c>
      <c r="D142" s="45">
        <v>1</v>
      </c>
      <c r="E142" s="97">
        <v>11000</v>
      </c>
    </row>
    <row r="143" spans="1:5" ht="25.5">
      <c r="A143" s="4" t="s">
        <v>329</v>
      </c>
      <c r="B143" s="4">
        <v>5</v>
      </c>
      <c r="C143" s="5" t="s">
        <v>11</v>
      </c>
      <c r="D143" s="40">
        <v>1</v>
      </c>
      <c r="E143" s="90">
        <v>11000</v>
      </c>
    </row>
    <row r="144" spans="1:5" ht="25.5">
      <c r="A144" s="13" t="s">
        <v>444</v>
      </c>
      <c r="B144" s="4">
        <v>6</v>
      </c>
      <c r="C144" s="4" t="s">
        <v>11</v>
      </c>
      <c r="D144" s="40">
        <v>1</v>
      </c>
      <c r="E144" s="90">
        <v>11000</v>
      </c>
    </row>
    <row r="145" spans="1:5" ht="12.75">
      <c r="A145" s="22" t="s">
        <v>477</v>
      </c>
      <c r="B145" s="19">
        <v>7</v>
      </c>
      <c r="C145" s="19" t="s">
        <v>11</v>
      </c>
      <c r="D145" s="47">
        <v>1</v>
      </c>
      <c r="E145" s="91">
        <v>11000</v>
      </c>
    </row>
    <row r="146" spans="1:5" ht="12.75">
      <c r="A146" s="22" t="s">
        <v>478</v>
      </c>
      <c r="B146" s="19">
        <v>8</v>
      </c>
      <c r="C146" s="19" t="s">
        <v>11</v>
      </c>
      <c r="D146" s="47">
        <v>1</v>
      </c>
      <c r="E146" s="91">
        <v>11000</v>
      </c>
    </row>
    <row r="147" spans="1:5" ht="13.5" thickBot="1">
      <c r="A147" s="22" t="s">
        <v>479</v>
      </c>
      <c r="B147" s="19">
        <v>9</v>
      </c>
      <c r="C147" s="19" t="s">
        <v>11</v>
      </c>
      <c r="D147" s="47">
        <v>1</v>
      </c>
      <c r="E147" s="91">
        <v>11000</v>
      </c>
    </row>
    <row r="148" spans="1:5" ht="13.5" thickBot="1">
      <c r="A148" s="116" t="s">
        <v>325</v>
      </c>
      <c r="B148" s="117"/>
      <c r="C148" s="118"/>
      <c r="D148" s="16" t="s">
        <v>49</v>
      </c>
      <c r="E148" s="93">
        <f>SUM(E139:E147)</f>
        <v>227000</v>
      </c>
    </row>
    <row r="149" spans="1:5" ht="25.5">
      <c r="A149" s="12" t="s">
        <v>445</v>
      </c>
      <c r="B149" s="10">
        <v>1</v>
      </c>
      <c r="C149" s="18" t="s">
        <v>447</v>
      </c>
      <c r="D149" s="42" t="s">
        <v>446</v>
      </c>
      <c r="E149" s="94">
        <v>4270000</v>
      </c>
    </row>
    <row r="150" spans="1:5" ht="26.25" thickBot="1">
      <c r="A150" s="5" t="s">
        <v>445</v>
      </c>
      <c r="B150" s="5">
        <v>2</v>
      </c>
      <c r="C150" s="17" t="s">
        <v>448</v>
      </c>
      <c r="D150" s="40" t="s">
        <v>446</v>
      </c>
      <c r="E150" s="92">
        <v>600000</v>
      </c>
    </row>
    <row r="151" spans="1:5" ht="13.5" thickBot="1">
      <c r="A151" s="120" t="s">
        <v>445</v>
      </c>
      <c r="B151" s="121"/>
      <c r="C151" s="122"/>
      <c r="D151" s="67" t="s">
        <v>49</v>
      </c>
      <c r="E151" s="101">
        <f>SUM(E149:E150)</f>
        <v>4870000</v>
      </c>
    </row>
    <row r="152" spans="1:5" s="79" customFormat="1" ht="39" thickBot="1">
      <c r="A152" s="80" t="s">
        <v>472</v>
      </c>
      <c r="B152" s="80">
        <v>1</v>
      </c>
      <c r="C152" s="80" t="s">
        <v>473</v>
      </c>
      <c r="D152" s="81"/>
      <c r="E152" s="102">
        <v>221000</v>
      </c>
    </row>
    <row r="153" spans="1:5" s="79" customFormat="1" ht="13.5" thickBot="1">
      <c r="A153" s="120" t="s">
        <v>472</v>
      </c>
      <c r="B153" s="121"/>
      <c r="C153" s="122"/>
      <c r="D153" s="67" t="s">
        <v>49</v>
      </c>
      <c r="E153" s="101">
        <f>SUM(E152)</f>
        <v>221000</v>
      </c>
    </row>
    <row r="154" spans="1:5" s="79" customFormat="1" ht="12.75">
      <c r="A154" s="77"/>
      <c r="B154" s="77"/>
      <c r="C154" s="77"/>
      <c r="D154" s="78"/>
      <c r="E154" s="103"/>
    </row>
    <row r="155" ht="13.5" thickBot="1"/>
    <row r="156" spans="4:5" ht="26.25" thickBot="1">
      <c r="D156" s="16" t="s">
        <v>330</v>
      </c>
      <c r="E156" s="93">
        <f>E33+E42+E47+E50+E61+E74+E84+E87+E104+E119+E123+E130+E132+E136+E138+E148+E151+E153</f>
        <v>66973900</v>
      </c>
    </row>
    <row r="157" ht="13.5" thickBot="1"/>
    <row r="158" spans="1:5" ht="39.75" thickBot="1" thickTop="1">
      <c r="A158" s="6" t="s">
        <v>0</v>
      </c>
      <c r="B158" s="6" t="s">
        <v>1</v>
      </c>
      <c r="C158" s="6" t="s">
        <v>2</v>
      </c>
      <c r="D158" s="58" t="s">
        <v>3</v>
      </c>
      <c r="E158" s="89" t="s">
        <v>4</v>
      </c>
    </row>
    <row r="159" spans="1:5" ht="14.25" thickBot="1" thickTop="1">
      <c r="A159" s="119" t="s">
        <v>6</v>
      </c>
      <c r="B159" s="119"/>
      <c r="C159" s="7"/>
      <c r="D159" s="50"/>
      <c r="E159" s="104"/>
    </row>
    <row r="160" spans="1:5" ht="51.75" thickTop="1">
      <c r="A160" s="3" t="s">
        <v>12</v>
      </c>
      <c r="B160" s="3">
        <v>1</v>
      </c>
      <c r="C160" s="64" t="s">
        <v>349</v>
      </c>
      <c r="D160" s="51">
        <v>1</v>
      </c>
      <c r="E160" s="90">
        <v>500000</v>
      </c>
    </row>
    <row r="161" spans="1:5" ht="38.25">
      <c r="A161" s="4" t="s">
        <v>12</v>
      </c>
      <c r="B161" s="4">
        <v>2</v>
      </c>
      <c r="C161" s="8" t="s">
        <v>350</v>
      </c>
      <c r="D161" s="48">
        <v>5</v>
      </c>
      <c r="E161" s="90">
        <v>60000</v>
      </c>
    </row>
    <row r="162" spans="1:5" ht="51">
      <c r="A162" s="4" t="s">
        <v>12</v>
      </c>
      <c r="B162" s="4">
        <v>3</v>
      </c>
      <c r="C162" s="8" t="s">
        <v>351</v>
      </c>
      <c r="D162" s="48">
        <v>5</v>
      </c>
      <c r="E162" s="90">
        <v>60000</v>
      </c>
    </row>
    <row r="163" spans="1:5" ht="38.25">
      <c r="A163" s="4" t="s">
        <v>12</v>
      </c>
      <c r="B163" s="4">
        <v>4</v>
      </c>
      <c r="C163" s="37" t="s">
        <v>321</v>
      </c>
      <c r="D163" s="48">
        <v>2</v>
      </c>
      <c r="E163" s="90">
        <v>30000</v>
      </c>
    </row>
    <row r="164" spans="1:5" ht="38.25">
      <c r="A164" s="4" t="s">
        <v>12</v>
      </c>
      <c r="B164" s="4">
        <v>5</v>
      </c>
      <c r="C164" s="37" t="s">
        <v>322</v>
      </c>
      <c r="D164" s="48">
        <v>1</v>
      </c>
      <c r="E164" s="90">
        <v>15000</v>
      </c>
    </row>
    <row r="165" spans="1:5" ht="25.5">
      <c r="A165" s="4" t="s">
        <v>12</v>
      </c>
      <c r="B165" s="4">
        <v>6</v>
      </c>
      <c r="C165" s="60" t="s">
        <v>352</v>
      </c>
      <c r="D165" s="48">
        <v>2</v>
      </c>
      <c r="E165" s="90">
        <v>24000</v>
      </c>
    </row>
    <row r="166" spans="1:5" ht="25.5">
      <c r="A166" s="4" t="s">
        <v>12</v>
      </c>
      <c r="B166" s="4">
        <v>7</v>
      </c>
      <c r="C166" s="60" t="s">
        <v>353</v>
      </c>
      <c r="D166" s="48">
        <v>1</v>
      </c>
      <c r="E166" s="90">
        <v>15000</v>
      </c>
    </row>
    <row r="167" spans="1:5" ht="12.75">
      <c r="A167" s="4" t="s">
        <v>12</v>
      </c>
      <c r="B167" s="4">
        <v>8</v>
      </c>
      <c r="C167" s="60" t="s">
        <v>354</v>
      </c>
      <c r="D167" s="48">
        <v>1</v>
      </c>
      <c r="E167" s="90">
        <v>33000</v>
      </c>
    </row>
    <row r="168" spans="1:5" ht="38.25">
      <c r="A168" s="5" t="s">
        <v>12</v>
      </c>
      <c r="B168" s="5">
        <v>9</v>
      </c>
      <c r="C168" s="61" t="s">
        <v>355</v>
      </c>
      <c r="D168" s="43">
        <v>100</v>
      </c>
      <c r="E168" s="90">
        <f>100*20000</f>
        <v>2000000</v>
      </c>
    </row>
    <row r="169" spans="1:9" ht="12.75">
      <c r="A169" s="69" t="s">
        <v>13</v>
      </c>
      <c r="B169" s="4">
        <v>10</v>
      </c>
      <c r="C169" s="13" t="s">
        <v>356</v>
      </c>
      <c r="D169" s="40">
        <v>1</v>
      </c>
      <c r="E169" s="90">
        <v>60000</v>
      </c>
      <c r="I169" s="11"/>
    </row>
    <row r="170" spans="1:9" ht="12.75">
      <c r="A170" s="69" t="s">
        <v>13</v>
      </c>
      <c r="B170" s="4">
        <v>11</v>
      </c>
      <c r="C170" s="13" t="s">
        <v>357</v>
      </c>
      <c r="D170" s="40">
        <v>1</v>
      </c>
      <c r="E170" s="90">
        <v>80000</v>
      </c>
      <c r="I170" s="11"/>
    </row>
    <row r="171" spans="1:9" ht="12.75">
      <c r="A171" s="69" t="s">
        <v>13</v>
      </c>
      <c r="B171" s="4">
        <v>12</v>
      </c>
      <c r="C171" s="13" t="s">
        <v>358</v>
      </c>
      <c r="D171" s="40">
        <v>3</v>
      </c>
      <c r="E171" s="90">
        <v>45000</v>
      </c>
      <c r="I171" s="11"/>
    </row>
    <row r="172" spans="1:9" ht="12.75">
      <c r="A172" s="69" t="s">
        <v>13</v>
      </c>
      <c r="B172" s="4">
        <v>13</v>
      </c>
      <c r="C172" s="4" t="s">
        <v>14</v>
      </c>
      <c r="D172" s="40">
        <v>1</v>
      </c>
      <c r="E172" s="90">
        <v>80000</v>
      </c>
      <c r="I172" s="11"/>
    </row>
    <row r="173" spans="1:9" ht="25.5">
      <c r="A173" s="69" t="s">
        <v>13</v>
      </c>
      <c r="B173" s="4">
        <v>14</v>
      </c>
      <c r="C173" s="13" t="s">
        <v>359</v>
      </c>
      <c r="D173" s="40">
        <v>4</v>
      </c>
      <c r="E173" s="90">
        <v>48000</v>
      </c>
      <c r="I173" s="11"/>
    </row>
    <row r="174" spans="1:9" ht="25.5">
      <c r="A174" s="70" t="s">
        <v>13</v>
      </c>
      <c r="B174" s="4">
        <v>15</v>
      </c>
      <c r="C174" s="17" t="s">
        <v>360</v>
      </c>
      <c r="D174" s="43">
        <v>3</v>
      </c>
      <c r="E174" s="90">
        <v>150000</v>
      </c>
      <c r="I174" s="11"/>
    </row>
    <row r="175" spans="1:9" ht="25.5">
      <c r="A175" s="4" t="s">
        <v>13</v>
      </c>
      <c r="B175" s="4">
        <v>16</v>
      </c>
      <c r="C175" s="4" t="s">
        <v>40</v>
      </c>
      <c r="D175" s="40">
        <v>1</v>
      </c>
      <c r="E175" s="90">
        <v>270000</v>
      </c>
      <c r="I175" s="11"/>
    </row>
    <row r="176" spans="1:5" ht="63.75">
      <c r="A176" s="70" t="s">
        <v>13</v>
      </c>
      <c r="B176" s="5">
        <v>17</v>
      </c>
      <c r="C176" s="13" t="s">
        <v>361</v>
      </c>
      <c r="D176" s="40"/>
      <c r="E176" s="90">
        <v>500000</v>
      </c>
    </row>
    <row r="177" spans="1:5" ht="63.75">
      <c r="A177" s="19" t="s">
        <v>30</v>
      </c>
      <c r="B177" s="19">
        <v>18</v>
      </c>
      <c r="C177" s="22" t="s">
        <v>467</v>
      </c>
      <c r="D177" s="47">
        <v>115</v>
      </c>
      <c r="E177" s="91">
        <v>1700000</v>
      </c>
    </row>
    <row r="178" spans="1:5" ht="63.75">
      <c r="A178" s="4" t="s">
        <v>30</v>
      </c>
      <c r="B178" s="4">
        <v>19</v>
      </c>
      <c r="C178" s="60" t="s">
        <v>363</v>
      </c>
      <c r="D178" s="40">
        <v>13</v>
      </c>
      <c r="E178" s="90">
        <v>180000</v>
      </c>
    </row>
    <row r="179" spans="1:5" ht="63.75">
      <c r="A179" s="19" t="s">
        <v>30</v>
      </c>
      <c r="B179" s="19">
        <v>20</v>
      </c>
      <c r="C179" s="71" t="s">
        <v>468</v>
      </c>
      <c r="D179" s="47">
        <v>1</v>
      </c>
      <c r="E179" s="91">
        <v>172000</v>
      </c>
    </row>
    <row r="180" spans="1:5" ht="38.25">
      <c r="A180" s="19" t="s">
        <v>30</v>
      </c>
      <c r="B180" s="19">
        <v>21</v>
      </c>
      <c r="C180" s="71" t="s">
        <v>362</v>
      </c>
      <c r="D180" s="47">
        <v>35</v>
      </c>
      <c r="E180" s="91">
        <v>405000</v>
      </c>
    </row>
    <row r="181" spans="1:5" ht="38.25">
      <c r="A181" s="5" t="s">
        <v>30</v>
      </c>
      <c r="B181" s="5">
        <v>22</v>
      </c>
      <c r="C181" s="5" t="s">
        <v>24</v>
      </c>
      <c r="D181" s="43">
        <v>1</v>
      </c>
      <c r="E181" s="92">
        <v>100000</v>
      </c>
    </row>
    <row r="182" spans="1:5" ht="39" thickBot="1">
      <c r="A182" s="26" t="s">
        <v>30</v>
      </c>
      <c r="B182" s="19">
        <v>23</v>
      </c>
      <c r="C182" s="22" t="s">
        <v>469</v>
      </c>
      <c r="D182" s="72">
        <v>1</v>
      </c>
      <c r="E182" s="73">
        <v>80000</v>
      </c>
    </row>
    <row r="183" spans="1:5" ht="13.5" thickBot="1">
      <c r="A183" s="116" t="s">
        <v>13</v>
      </c>
      <c r="B183" s="117"/>
      <c r="C183" s="118"/>
      <c r="D183" s="16" t="s">
        <v>49</v>
      </c>
      <c r="E183" s="93">
        <f>SUM(E160:E182)</f>
        <v>6607000</v>
      </c>
    </row>
    <row r="184" spans="1:5" ht="25.5">
      <c r="A184" s="4" t="s">
        <v>59</v>
      </c>
      <c r="B184" s="4">
        <v>1</v>
      </c>
      <c r="C184" s="4" t="s">
        <v>60</v>
      </c>
      <c r="D184" s="40">
        <v>1</v>
      </c>
      <c r="E184" s="90">
        <v>25000</v>
      </c>
    </row>
    <row r="185" spans="1:5" ht="25.5">
      <c r="A185" s="4" t="s">
        <v>59</v>
      </c>
      <c r="B185" s="4">
        <v>2</v>
      </c>
      <c r="C185" s="4" t="s">
        <v>61</v>
      </c>
      <c r="D185" s="40">
        <v>1</v>
      </c>
      <c r="E185" s="90">
        <v>20000</v>
      </c>
    </row>
    <row r="186" spans="1:5" ht="25.5">
      <c r="A186" s="4" t="s">
        <v>52</v>
      </c>
      <c r="B186" s="4">
        <v>3</v>
      </c>
      <c r="C186" s="4" t="s">
        <v>61</v>
      </c>
      <c r="D186" s="40">
        <v>1</v>
      </c>
      <c r="E186" s="90">
        <v>270000</v>
      </c>
    </row>
    <row r="187" spans="1:5" ht="25.5">
      <c r="A187" s="4" t="s">
        <v>52</v>
      </c>
      <c r="B187" s="4">
        <v>4</v>
      </c>
      <c r="C187" s="4" t="s">
        <v>62</v>
      </c>
      <c r="D187" s="40">
        <v>1</v>
      </c>
      <c r="E187" s="90">
        <v>25000</v>
      </c>
    </row>
    <row r="188" spans="1:5" ht="25.5">
      <c r="A188" s="4" t="s">
        <v>52</v>
      </c>
      <c r="B188" s="4">
        <v>5</v>
      </c>
      <c r="C188" s="4" t="s">
        <v>63</v>
      </c>
      <c r="D188" s="40">
        <v>4</v>
      </c>
      <c r="E188" s="90">
        <v>40100</v>
      </c>
    </row>
    <row r="189" spans="1:5" ht="63.75">
      <c r="A189" s="4" t="s">
        <v>55</v>
      </c>
      <c r="B189" s="4">
        <v>6</v>
      </c>
      <c r="C189" s="13" t="s">
        <v>364</v>
      </c>
      <c r="D189" s="40">
        <v>1</v>
      </c>
      <c r="E189" s="90">
        <v>16000</v>
      </c>
    </row>
    <row r="190" spans="1:5" ht="12.75">
      <c r="A190" s="4" t="s">
        <v>64</v>
      </c>
      <c r="B190" s="4">
        <v>7</v>
      </c>
      <c r="C190" s="4" t="s">
        <v>60</v>
      </c>
      <c r="D190" s="40">
        <v>2</v>
      </c>
      <c r="E190" s="90">
        <v>30000</v>
      </c>
    </row>
    <row r="191" spans="1:5" ht="38.25">
      <c r="A191" s="4" t="s">
        <v>64</v>
      </c>
      <c r="B191" s="4">
        <v>8</v>
      </c>
      <c r="C191" s="4" t="s">
        <v>65</v>
      </c>
      <c r="D191" s="40">
        <v>2</v>
      </c>
      <c r="E191" s="90">
        <v>60000</v>
      </c>
    </row>
    <row r="192" spans="1:5" ht="13.5" thickBot="1">
      <c r="A192" s="5" t="s">
        <v>64</v>
      </c>
      <c r="B192" s="5">
        <v>9</v>
      </c>
      <c r="C192" s="5" t="s">
        <v>66</v>
      </c>
      <c r="D192" s="43">
        <v>1</v>
      </c>
      <c r="E192" s="92">
        <v>15000</v>
      </c>
    </row>
    <row r="193" spans="1:5" ht="13.5" thickBot="1">
      <c r="A193" s="116" t="s">
        <v>51</v>
      </c>
      <c r="B193" s="117"/>
      <c r="C193" s="118"/>
      <c r="D193" s="16" t="s">
        <v>49</v>
      </c>
      <c r="E193" s="93">
        <f>SUM(E184:E192)</f>
        <v>501100</v>
      </c>
    </row>
    <row r="194" spans="1:5" ht="12.75">
      <c r="A194" s="20" t="s">
        <v>82</v>
      </c>
      <c r="B194" s="20">
        <v>1</v>
      </c>
      <c r="C194" s="21" t="s">
        <v>365</v>
      </c>
      <c r="D194" s="52">
        <v>2</v>
      </c>
      <c r="E194" s="95">
        <v>100000</v>
      </c>
    </row>
    <row r="195" spans="1:5" ht="25.5">
      <c r="A195" s="19" t="s">
        <v>82</v>
      </c>
      <c r="B195" s="19">
        <v>2</v>
      </c>
      <c r="C195" s="22" t="s">
        <v>366</v>
      </c>
      <c r="D195" s="47">
        <v>1</v>
      </c>
      <c r="E195" s="91">
        <v>100000</v>
      </c>
    </row>
    <row r="196" spans="1:5" ht="38.25">
      <c r="A196" s="19" t="s">
        <v>83</v>
      </c>
      <c r="B196" s="19">
        <v>3</v>
      </c>
      <c r="C196" s="21" t="s">
        <v>367</v>
      </c>
      <c r="D196" s="52">
        <v>2</v>
      </c>
      <c r="E196" s="95">
        <v>160000</v>
      </c>
    </row>
    <row r="197" spans="1:5" ht="38.25">
      <c r="A197" s="19" t="s">
        <v>83</v>
      </c>
      <c r="B197" s="19">
        <v>4</v>
      </c>
      <c r="C197" s="22" t="s">
        <v>368</v>
      </c>
      <c r="D197" s="47">
        <v>2</v>
      </c>
      <c r="E197" s="91">
        <v>30000</v>
      </c>
    </row>
    <row r="198" spans="1:5" ht="38.25">
      <c r="A198" s="19" t="s">
        <v>83</v>
      </c>
      <c r="B198" s="19">
        <v>5</v>
      </c>
      <c r="C198" s="22" t="s">
        <v>369</v>
      </c>
      <c r="D198" s="47">
        <v>2</v>
      </c>
      <c r="E198" s="91">
        <v>50000</v>
      </c>
    </row>
    <row r="199" spans="1:5" ht="38.25">
      <c r="A199" s="19" t="s">
        <v>83</v>
      </c>
      <c r="B199" s="19">
        <v>6</v>
      </c>
      <c r="C199" s="22" t="s">
        <v>370</v>
      </c>
      <c r="D199" s="47">
        <v>2</v>
      </c>
      <c r="E199" s="91">
        <v>30000</v>
      </c>
    </row>
    <row r="200" spans="1:5" ht="38.25">
      <c r="A200" s="19" t="s">
        <v>83</v>
      </c>
      <c r="B200" s="19">
        <v>7</v>
      </c>
      <c r="C200" s="19" t="s">
        <v>86</v>
      </c>
      <c r="D200" s="47">
        <v>1</v>
      </c>
      <c r="E200" s="91">
        <v>13000</v>
      </c>
    </row>
    <row r="201" spans="1:5" ht="25.5">
      <c r="A201" s="21" t="s">
        <v>85</v>
      </c>
      <c r="B201" s="19">
        <v>8</v>
      </c>
      <c r="C201" s="21" t="s">
        <v>89</v>
      </c>
      <c r="D201" s="52">
        <v>15</v>
      </c>
      <c r="E201" s="95">
        <v>250000</v>
      </c>
    </row>
    <row r="202" spans="1:5" ht="25.5">
      <c r="A202" s="22" t="s">
        <v>85</v>
      </c>
      <c r="B202" s="19">
        <v>9</v>
      </c>
      <c r="C202" s="22" t="s">
        <v>60</v>
      </c>
      <c r="D202" s="47">
        <v>18</v>
      </c>
      <c r="E202" s="91">
        <v>500000</v>
      </c>
    </row>
    <row r="203" spans="1:5" ht="25.5">
      <c r="A203" s="22" t="s">
        <v>85</v>
      </c>
      <c r="B203" s="19">
        <v>10</v>
      </c>
      <c r="C203" s="22" t="s">
        <v>371</v>
      </c>
      <c r="D203" s="47">
        <v>2</v>
      </c>
      <c r="E203" s="91">
        <v>50000</v>
      </c>
    </row>
    <row r="204" spans="1:5" ht="38.25">
      <c r="A204" s="22" t="s">
        <v>85</v>
      </c>
      <c r="B204" s="19">
        <v>11</v>
      </c>
      <c r="C204" s="22" t="s">
        <v>372</v>
      </c>
      <c r="D204" s="47">
        <v>4</v>
      </c>
      <c r="E204" s="91">
        <v>60000</v>
      </c>
    </row>
    <row r="205" spans="1:5" ht="51">
      <c r="A205" s="23" t="s">
        <v>84</v>
      </c>
      <c r="B205" s="23">
        <v>12</v>
      </c>
      <c r="C205" s="23" t="s">
        <v>373</v>
      </c>
      <c r="D205" s="53">
        <v>2</v>
      </c>
      <c r="E205" s="105">
        <v>32000</v>
      </c>
    </row>
    <row r="206" spans="1:5" ht="51.75" thickBot="1">
      <c r="A206" s="24" t="s">
        <v>84</v>
      </c>
      <c r="B206" s="24">
        <v>13</v>
      </c>
      <c r="C206" s="24" t="s">
        <v>374</v>
      </c>
      <c r="D206" s="54">
        <v>2</v>
      </c>
      <c r="E206" s="106">
        <v>28000</v>
      </c>
    </row>
    <row r="207" spans="1:5" ht="13.5" thickBot="1">
      <c r="A207" s="116" t="s">
        <v>82</v>
      </c>
      <c r="B207" s="117"/>
      <c r="C207" s="118"/>
      <c r="D207" s="16" t="s">
        <v>49</v>
      </c>
      <c r="E207" s="93">
        <f>SUM(E194:E206)</f>
        <v>1403000</v>
      </c>
    </row>
    <row r="208" spans="1:5" ht="51.75" customHeight="1">
      <c r="A208" s="18" t="s">
        <v>88</v>
      </c>
      <c r="B208" s="10">
        <v>1</v>
      </c>
      <c r="C208" s="10" t="s">
        <v>89</v>
      </c>
      <c r="D208" s="42">
        <v>1</v>
      </c>
      <c r="E208" s="94">
        <v>12000</v>
      </c>
    </row>
    <row r="209" spans="1:5" ht="51.75" customHeight="1" thickBot="1">
      <c r="A209" s="13" t="s">
        <v>88</v>
      </c>
      <c r="B209" s="4">
        <v>2</v>
      </c>
      <c r="C209" s="4" t="s">
        <v>89</v>
      </c>
      <c r="D209" s="40">
        <v>1</v>
      </c>
      <c r="E209" s="92">
        <v>13000</v>
      </c>
    </row>
    <row r="210" spans="1:5" ht="13.5" customHeight="1" thickBot="1">
      <c r="A210" s="116" t="s">
        <v>87</v>
      </c>
      <c r="B210" s="117"/>
      <c r="C210" s="118"/>
      <c r="D210" s="16" t="s">
        <v>49</v>
      </c>
      <c r="E210" s="93">
        <f>SUM(E208:E209)</f>
        <v>25000</v>
      </c>
    </row>
    <row r="211" spans="1:5" ht="25.5">
      <c r="A211" s="10" t="s">
        <v>95</v>
      </c>
      <c r="B211" s="10">
        <v>1</v>
      </c>
      <c r="C211" s="10" t="s">
        <v>60</v>
      </c>
      <c r="D211" s="42">
        <v>1</v>
      </c>
      <c r="E211" s="94">
        <v>15000</v>
      </c>
    </row>
    <row r="212" spans="1:5" ht="25.5">
      <c r="A212" s="4" t="s">
        <v>96</v>
      </c>
      <c r="B212" s="4">
        <v>2</v>
      </c>
      <c r="C212" s="13" t="s">
        <v>375</v>
      </c>
      <c r="D212" s="40">
        <v>1</v>
      </c>
      <c r="E212" s="94">
        <v>15000</v>
      </c>
    </row>
    <row r="213" spans="1:5" ht="63.75">
      <c r="A213" s="4" t="s">
        <v>480</v>
      </c>
      <c r="B213" s="4">
        <v>3</v>
      </c>
      <c r="C213" s="27" t="s">
        <v>376</v>
      </c>
      <c r="D213" s="55">
        <v>1</v>
      </c>
      <c r="E213" s="107">
        <v>32000</v>
      </c>
    </row>
    <row r="214" spans="1:5" ht="26.25" thickBot="1">
      <c r="A214" s="13" t="s">
        <v>480</v>
      </c>
      <c r="B214" s="4">
        <v>4</v>
      </c>
      <c r="C214" s="4" t="s">
        <v>60</v>
      </c>
      <c r="D214" s="40">
        <v>1</v>
      </c>
      <c r="E214" s="92">
        <v>35000</v>
      </c>
    </row>
    <row r="215" spans="1:5" ht="13.5" thickBot="1">
      <c r="A215" s="116" t="s">
        <v>91</v>
      </c>
      <c r="B215" s="117"/>
      <c r="C215" s="118"/>
      <c r="D215" s="28" t="s">
        <v>49</v>
      </c>
      <c r="E215" s="93">
        <f>SUM(E211:E214)</f>
        <v>97000</v>
      </c>
    </row>
    <row r="216" spans="1:5" ht="38.25">
      <c r="A216" s="13" t="s">
        <v>99</v>
      </c>
      <c r="B216" s="13">
        <v>1</v>
      </c>
      <c r="C216" s="13" t="s">
        <v>109</v>
      </c>
      <c r="D216" s="48">
        <v>2</v>
      </c>
      <c r="E216" s="99">
        <v>200000</v>
      </c>
    </row>
    <row r="217" spans="1:5" ht="38.25">
      <c r="A217" s="13" t="s">
        <v>99</v>
      </c>
      <c r="B217" s="13">
        <v>2</v>
      </c>
      <c r="C217" s="13" t="s">
        <v>110</v>
      </c>
      <c r="D217" s="48">
        <v>5</v>
      </c>
      <c r="E217" s="99">
        <v>60000</v>
      </c>
    </row>
    <row r="218" spans="1:5" ht="25.5">
      <c r="A218" s="13" t="s">
        <v>111</v>
      </c>
      <c r="B218" s="13">
        <v>3</v>
      </c>
      <c r="C218" s="13" t="s">
        <v>112</v>
      </c>
      <c r="D218" s="48">
        <v>10</v>
      </c>
      <c r="E218" s="99">
        <v>220000</v>
      </c>
    </row>
    <row r="219" spans="1:5" ht="25.5">
      <c r="A219" s="13" t="s">
        <v>107</v>
      </c>
      <c r="B219" s="13">
        <v>4</v>
      </c>
      <c r="C219" s="13" t="s">
        <v>377</v>
      </c>
      <c r="D219" s="48">
        <v>1</v>
      </c>
      <c r="E219" s="99">
        <v>15000</v>
      </c>
    </row>
    <row r="220" spans="1:5" ht="38.25">
      <c r="A220" s="13" t="s">
        <v>107</v>
      </c>
      <c r="B220" s="13">
        <v>5</v>
      </c>
      <c r="C220" s="13" t="s">
        <v>378</v>
      </c>
      <c r="D220" s="48">
        <v>1</v>
      </c>
      <c r="E220" s="99">
        <v>15000</v>
      </c>
    </row>
    <row r="221" spans="1:5" ht="25.5">
      <c r="A221" s="13" t="s">
        <v>107</v>
      </c>
      <c r="B221" s="13">
        <v>6</v>
      </c>
      <c r="C221" s="13" t="s">
        <v>379</v>
      </c>
      <c r="D221" s="48">
        <v>1</v>
      </c>
      <c r="E221" s="99">
        <v>80000</v>
      </c>
    </row>
    <row r="222" spans="1:5" ht="38.25" customHeight="1">
      <c r="A222" s="13" t="s">
        <v>107</v>
      </c>
      <c r="B222" s="13">
        <v>7</v>
      </c>
      <c r="C222" s="13" t="s">
        <v>380</v>
      </c>
      <c r="D222" s="48">
        <v>1</v>
      </c>
      <c r="E222" s="99">
        <v>20000</v>
      </c>
    </row>
    <row r="223" spans="1:5" ht="51">
      <c r="A223" s="13" t="s">
        <v>113</v>
      </c>
      <c r="B223" s="13">
        <v>8</v>
      </c>
      <c r="C223" s="13" t="s">
        <v>381</v>
      </c>
      <c r="D223" s="48">
        <v>1</v>
      </c>
      <c r="E223" s="99">
        <v>25000</v>
      </c>
    </row>
    <row r="224" spans="1:5" ht="38.25">
      <c r="A224" s="13" t="s">
        <v>114</v>
      </c>
      <c r="B224" s="13">
        <v>9</v>
      </c>
      <c r="C224" s="13" t="s">
        <v>382</v>
      </c>
      <c r="D224" s="48">
        <v>1</v>
      </c>
      <c r="E224" s="99">
        <v>15000</v>
      </c>
    </row>
    <row r="225" spans="1:5" ht="38.25">
      <c r="A225" s="13" t="s">
        <v>106</v>
      </c>
      <c r="B225" s="13">
        <v>10</v>
      </c>
      <c r="C225" s="13" t="s">
        <v>115</v>
      </c>
      <c r="D225" s="48">
        <v>10</v>
      </c>
      <c r="E225" s="99">
        <v>200000</v>
      </c>
    </row>
    <row r="226" spans="1:5" ht="38.25">
      <c r="A226" s="13" t="s">
        <v>106</v>
      </c>
      <c r="B226" s="13">
        <v>11</v>
      </c>
      <c r="C226" s="13" t="s">
        <v>61</v>
      </c>
      <c r="D226" s="48">
        <v>5</v>
      </c>
      <c r="E226" s="99">
        <v>120000</v>
      </c>
    </row>
    <row r="227" spans="1:5" ht="25.5">
      <c r="A227" s="17" t="s">
        <v>100</v>
      </c>
      <c r="B227" s="13">
        <v>12</v>
      </c>
      <c r="C227" s="17" t="s">
        <v>112</v>
      </c>
      <c r="D227" s="49">
        <v>1</v>
      </c>
      <c r="E227" s="100">
        <v>70000</v>
      </c>
    </row>
    <row r="228" spans="1:5" ht="39" thickBot="1">
      <c r="A228" s="17" t="s">
        <v>106</v>
      </c>
      <c r="B228" s="13">
        <v>13</v>
      </c>
      <c r="C228" s="17" t="s">
        <v>116</v>
      </c>
      <c r="D228" s="49">
        <v>5</v>
      </c>
      <c r="E228" s="100">
        <v>75000</v>
      </c>
    </row>
    <row r="229" spans="1:5" ht="13.5" thickBot="1">
      <c r="A229" s="116" t="s">
        <v>99</v>
      </c>
      <c r="B229" s="117"/>
      <c r="C229" s="118"/>
      <c r="D229" s="16" t="s">
        <v>49</v>
      </c>
      <c r="E229" s="93">
        <f>SUM(E216:E228)</f>
        <v>1115000</v>
      </c>
    </row>
    <row r="230" spans="1:5" ht="38.25">
      <c r="A230" s="10" t="s">
        <v>129</v>
      </c>
      <c r="B230" s="10">
        <v>1</v>
      </c>
      <c r="C230" s="10" t="s">
        <v>138</v>
      </c>
      <c r="D230" s="42">
        <v>6</v>
      </c>
      <c r="E230" s="94">
        <v>90000</v>
      </c>
    </row>
    <row r="231" spans="1:5" ht="51">
      <c r="A231" s="4" t="s">
        <v>129</v>
      </c>
      <c r="B231" s="4">
        <v>2</v>
      </c>
      <c r="C231" s="4" t="s">
        <v>139</v>
      </c>
      <c r="D231" s="40">
        <v>1</v>
      </c>
      <c r="E231" s="90">
        <v>100000</v>
      </c>
    </row>
    <row r="232" spans="1:5" ht="51">
      <c r="A232" s="4" t="s">
        <v>129</v>
      </c>
      <c r="B232" s="4">
        <v>3</v>
      </c>
      <c r="C232" s="4" t="s">
        <v>140</v>
      </c>
      <c r="D232" s="40">
        <v>1</v>
      </c>
      <c r="E232" s="90">
        <v>32000</v>
      </c>
    </row>
    <row r="233" spans="1:5" ht="25.5">
      <c r="A233" s="4" t="s">
        <v>132</v>
      </c>
      <c r="B233" s="4">
        <v>4</v>
      </c>
      <c r="C233" s="13" t="s">
        <v>141</v>
      </c>
      <c r="D233" s="40">
        <v>1</v>
      </c>
      <c r="E233" s="90">
        <v>15000</v>
      </c>
    </row>
    <row r="234" spans="1:5" ht="39" thickBot="1">
      <c r="A234" s="4" t="s">
        <v>132</v>
      </c>
      <c r="B234" s="4">
        <v>5</v>
      </c>
      <c r="C234" s="13" t="s">
        <v>142</v>
      </c>
      <c r="D234" s="40">
        <v>1</v>
      </c>
      <c r="E234" s="92">
        <v>35000</v>
      </c>
    </row>
    <row r="235" spans="1:5" ht="13.5" thickBot="1">
      <c r="A235" s="116" t="s">
        <v>129</v>
      </c>
      <c r="B235" s="117"/>
      <c r="C235" s="118"/>
      <c r="D235" s="28" t="s">
        <v>49</v>
      </c>
      <c r="E235" s="93">
        <f>SUM(E230:E234)</f>
        <v>272000</v>
      </c>
    </row>
    <row r="236" spans="1:5" ht="63.75">
      <c r="A236" s="10" t="s">
        <v>170</v>
      </c>
      <c r="B236" s="10">
        <v>1</v>
      </c>
      <c r="C236" s="29" t="s">
        <v>171</v>
      </c>
      <c r="D236" s="42">
        <v>1</v>
      </c>
      <c r="E236" s="94">
        <v>12000</v>
      </c>
    </row>
    <row r="237" spans="1:5" ht="25.5">
      <c r="A237" s="4" t="s">
        <v>155</v>
      </c>
      <c r="B237" s="4">
        <v>2</v>
      </c>
      <c r="C237" s="13" t="s">
        <v>172</v>
      </c>
      <c r="D237" s="40">
        <v>1</v>
      </c>
      <c r="E237" s="90">
        <v>20000</v>
      </c>
    </row>
    <row r="238" spans="1:5" ht="51" customHeight="1">
      <c r="A238" s="4" t="s">
        <v>156</v>
      </c>
      <c r="B238" s="4">
        <v>3</v>
      </c>
      <c r="C238" s="13" t="s">
        <v>173</v>
      </c>
      <c r="D238" s="40">
        <v>1</v>
      </c>
      <c r="E238" s="90">
        <v>17000</v>
      </c>
    </row>
    <row r="239" spans="1:5" ht="89.25">
      <c r="A239" s="4" t="s">
        <v>156</v>
      </c>
      <c r="B239" s="4">
        <v>4</v>
      </c>
      <c r="C239" s="4" t="s">
        <v>174</v>
      </c>
      <c r="D239" s="40">
        <v>1</v>
      </c>
      <c r="E239" s="90">
        <v>18000</v>
      </c>
    </row>
    <row r="240" spans="1:5" ht="25.5">
      <c r="A240" s="4" t="s">
        <v>156</v>
      </c>
      <c r="B240" s="4">
        <v>5</v>
      </c>
      <c r="C240" s="13" t="s">
        <v>175</v>
      </c>
      <c r="D240" s="40">
        <v>1</v>
      </c>
      <c r="E240" s="90">
        <v>17000</v>
      </c>
    </row>
    <row r="241" spans="1:5" ht="25.5">
      <c r="A241" s="4" t="s">
        <v>158</v>
      </c>
      <c r="B241" s="4">
        <v>6</v>
      </c>
      <c r="C241" s="4" t="s">
        <v>176</v>
      </c>
      <c r="D241" s="40">
        <v>1</v>
      </c>
      <c r="E241" s="90">
        <v>12000</v>
      </c>
    </row>
    <row r="242" spans="1:5" ht="89.25">
      <c r="A242" s="4" t="s">
        <v>159</v>
      </c>
      <c r="B242" s="4">
        <v>7</v>
      </c>
      <c r="C242" s="13" t="s">
        <v>177</v>
      </c>
      <c r="D242" s="40">
        <v>1</v>
      </c>
      <c r="E242" s="90">
        <v>18000</v>
      </c>
    </row>
    <row r="243" spans="1:5" ht="102">
      <c r="A243" s="4" t="s">
        <v>159</v>
      </c>
      <c r="B243" s="4">
        <v>8</v>
      </c>
      <c r="C243" s="13" t="s">
        <v>178</v>
      </c>
      <c r="D243" s="40">
        <v>1</v>
      </c>
      <c r="E243" s="90">
        <v>22000</v>
      </c>
    </row>
    <row r="244" spans="1:5" ht="25.5">
      <c r="A244" s="4" t="s">
        <v>179</v>
      </c>
      <c r="B244" s="4">
        <v>9</v>
      </c>
      <c r="C244" s="13" t="s">
        <v>180</v>
      </c>
      <c r="D244" s="40">
        <v>1</v>
      </c>
      <c r="E244" s="90">
        <v>17000</v>
      </c>
    </row>
    <row r="245" spans="1:5" ht="25.5">
      <c r="A245" s="4" t="s">
        <v>179</v>
      </c>
      <c r="B245" s="4">
        <v>10</v>
      </c>
      <c r="C245" s="13" t="s">
        <v>181</v>
      </c>
      <c r="D245" s="40">
        <v>1</v>
      </c>
      <c r="E245" s="90">
        <v>50000</v>
      </c>
    </row>
    <row r="246" spans="1:5" ht="25.5">
      <c r="A246" s="4" t="s">
        <v>179</v>
      </c>
      <c r="B246" s="4">
        <v>11</v>
      </c>
      <c r="C246" s="4" t="s">
        <v>182</v>
      </c>
      <c r="D246" s="40">
        <v>2</v>
      </c>
      <c r="E246" s="90">
        <v>80000</v>
      </c>
    </row>
    <row r="247" spans="1:5" ht="63.75">
      <c r="A247" s="13" t="s">
        <v>183</v>
      </c>
      <c r="B247" s="4">
        <v>12</v>
      </c>
      <c r="C247" s="13" t="s">
        <v>184</v>
      </c>
      <c r="D247" s="48" t="s">
        <v>185</v>
      </c>
      <c r="E247" s="90">
        <v>100000</v>
      </c>
    </row>
    <row r="248" spans="1:5" ht="38.25">
      <c r="A248" s="13" t="s">
        <v>183</v>
      </c>
      <c r="B248" s="4">
        <v>13</v>
      </c>
      <c r="C248" s="13" t="s">
        <v>186</v>
      </c>
      <c r="D248" s="48" t="s">
        <v>185</v>
      </c>
      <c r="E248" s="99">
        <v>45000</v>
      </c>
    </row>
    <row r="249" spans="1:5" ht="25.5">
      <c r="A249" s="13" t="s">
        <v>187</v>
      </c>
      <c r="B249" s="4">
        <v>14</v>
      </c>
      <c r="C249" s="4" t="s">
        <v>188</v>
      </c>
      <c r="D249" s="40">
        <v>1</v>
      </c>
      <c r="E249" s="90">
        <v>18000</v>
      </c>
    </row>
    <row r="250" spans="1:5" ht="25.5">
      <c r="A250" s="13" t="s">
        <v>187</v>
      </c>
      <c r="B250" s="4">
        <v>15</v>
      </c>
      <c r="C250" s="4" t="s">
        <v>189</v>
      </c>
      <c r="D250" s="40">
        <v>1</v>
      </c>
      <c r="E250" s="90">
        <v>49000</v>
      </c>
    </row>
    <row r="251" spans="1:5" ht="38.25">
      <c r="A251" s="13" t="s">
        <v>187</v>
      </c>
      <c r="B251" s="4">
        <v>16</v>
      </c>
      <c r="C251" s="4" t="s">
        <v>190</v>
      </c>
      <c r="D251" s="40">
        <v>1</v>
      </c>
      <c r="E251" s="90">
        <v>32000</v>
      </c>
    </row>
    <row r="252" spans="1:5" ht="25.5">
      <c r="A252" s="13" t="s">
        <v>187</v>
      </c>
      <c r="B252" s="4">
        <v>17</v>
      </c>
      <c r="C252" s="4" t="s">
        <v>191</v>
      </c>
      <c r="D252" s="40">
        <v>1</v>
      </c>
      <c r="E252" s="90">
        <v>15000</v>
      </c>
    </row>
    <row r="253" spans="1:5" ht="25.5">
      <c r="A253" s="13" t="s">
        <v>187</v>
      </c>
      <c r="B253" s="4">
        <v>18</v>
      </c>
      <c r="C253" s="4" t="s">
        <v>192</v>
      </c>
      <c r="D253" s="40">
        <v>1</v>
      </c>
      <c r="E253" s="90">
        <v>14000</v>
      </c>
    </row>
    <row r="254" spans="1:5" ht="38.25">
      <c r="A254" s="13" t="s">
        <v>187</v>
      </c>
      <c r="B254" s="4">
        <v>19</v>
      </c>
      <c r="C254" s="4" t="s">
        <v>193</v>
      </c>
      <c r="D254" s="40">
        <v>1</v>
      </c>
      <c r="E254" s="90">
        <v>416000</v>
      </c>
    </row>
    <row r="255" spans="1:5" ht="25.5">
      <c r="A255" s="13" t="s">
        <v>187</v>
      </c>
      <c r="B255" s="4">
        <v>20</v>
      </c>
      <c r="C255" s="4" t="s">
        <v>194</v>
      </c>
      <c r="D255" s="40">
        <v>1</v>
      </c>
      <c r="E255" s="90">
        <v>18000</v>
      </c>
    </row>
    <row r="256" spans="1:5" ht="25.5">
      <c r="A256" s="4" t="s">
        <v>195</v>
      </c>
      <c r="B256" s="4">
        <v>21</v>
      </c>
      <c r="C256" s="4" t="s">
        <v>196</v>
      </c>
      <c r="D256" s="40">
        <v>1</v>
      </c>
      <c r="E256" s="90">
        <v>30000</v>
      </c>
    </row>
    <row r="257" spans="1:5" ht="38.25">
      <c r="A257" s="17" t="s">
        <v>187</v>
      </c>
      <c r="B257" s="5">
        <v>21</v>
      </c>
      <c r="C257" s="5" t="s">
        <v>197</v>
      </c>
      <c r="D257" s="43">
        <v>1</v>
      </c>
      <c r="E257" s="90">
        <v>62000</v>
      </c>
    </row>
    <row r="258" spans="1:5" ht="13.5" thickBot="1">
      <c r="A258" s="17" t="s">
        <v>169</v>
      </c>
      <c r="B258" s="5">
        <v>22</v>
      </c>
      <c r="C258" s="5" t="s">
        <v>198</v>
      </c>
      <c r="D258" s="40">
        <v>1</v>
      </c>
      <c r="E258" s="92">
        <v>25000</v>
      </c>
    </row>
    <row r="259" spans="1:5" ht="13.5" thickBot="1">
      <c r="A259" s="116" t="s">
        <v>169</v>
      </c>
      <c r="B259" s="117"/>
      <c r="C259" s="118"/>
      <c r="D259" s="16" t="s">
        <v>49</v>
      </c>
      <c r="E259" s="93">
        <f>SUM(E236:E258)</f>
        <v>1107000</v>
      </c>
    </row>
    <row r="260" spans="1:5" ht="38.25">
      <c r="A260" s="31" t="s">
        <v>249</v>
      </c>
      <c r="B260" s="10">
        <v>1</v>
      </c>
      <c r="C260" s="30" t="s">
        <v>383</v>
      </c>
      <c r="D260" s="42">
        <v>2</v>
      </c>
      <c r="E260" s="94">
        <v>28000</v>
      </c>
    </row>
    <row r="261" spans="1:5" ht="38.25">
      <c r="A261" s="27" t="s">
        <v>249</v>
      </c>
      <c r="B261" s="4">
        <v>2</v>
      </c>
      <c r="C261" s="15" t="s">
        <v>251</v>
      </c>
      <c r="D261" s="40">
        <v>1</v>
      </c>
      <c r="E261" s="90">
        <v>20000</v>
      </c>
    </row>
    <row r="262" spans="1:5" ht="38.25">
      <c r="A262" s="27" t="s">
        <v>249</v>
      </c>
      <c r="B262" s="4">
        <v>3</v>
      </c>
      <c r="C262" s="27" t="s">
        <v>384</v>
      </c>
      <c r="D262" s="40">
        <v>3</v>
      </c>
      <c r="E262" s="90">
        <v>42000</v>
      </c>
    </row>
    <row r="263" spans="1:5" ht="39" thickBot="1">
      <c r="A263" s="30" t="s">
        <v>249</v>
      </c>
      <c r="B263" s="4">
        <v>4</v>
      </c>
      <c r="C263" s="27" t="s">
        <v>385</v>
      </c>
      <c r="D263" s="40">
        <v>1</v>
      </c>
      <c r="E263" s="92">
        <v>60000</v>
      </c>
    </row>
    <row r="264" spans="1:5" ht="26.25" customHeight="1" thickBot="1">
      <c r="A264" s="116" t="s">
        <v>250</v>
      </c>
      <c r="B264" s="117"/>
      <c r="C264" s="118"/>
      <c r="D264" s="28" t="s">
        <v>49</v>
      </c>
      <c r="E264" s="93">
        <f>SUM(E260:E263)</f>
        <v>150000</v>
      </c>
    </row>
    <row r="265" spans="1:5" ht="38.25">
      <c r="A265" s="18" t="s">
        <v>254</v>
      </c>
      <c r="B265" s="10">
        <v>1</v>
      </c>
      <c r="C265" s="10" t="s">
        <v>256</v>
      </c>
      <c r="D265" s="40">
        <v>4</v>
      </c>
      <c r="E265" s="90">
        <v>160000</v>
      </c>
    </row>
    <row r="266" spans="1:5" ht="25.5">
      <c r="A266" s="13" t="s">
        <v>254</v>
      </c>
      <c r="B266" s="4">
        <v>2</v>
      </c>
      <c r="C266" s="4" t="s">
        <v>257</v>
      </c>
      <c r="D266" s="40">
        <v>2</v>
      </c>
      <c r="E266" s="90">
        <v>120000</v>
      </c>
    </row>
    <row r="267" spans="1:5" ht="25.5">
      <c r="A267" s="13" t="s">
        <v>254</v>
      </c>
      <c r="B267" s="4">
        <v>3</v>
      </c>
      <c r="C267" s="4" t="s">
        <v>258</v>
      </c>
      <c r="D267" s="40">
        <v>11</v>
      </c>
      <c r="E267" s="90">
        <v>220000</v>
      </c>
    </row>
    <row r="268" spans="1:5" ht="26.25" thickBot="1">
      <c r="A268" s="13" t="s">
        <v>254</v>
      </c>
      <c r="B268" s="4">
        <v>4</v>
      </c>
      <c r="C268" s="4" t="s">
        <v>259</v>
      </c>
      <c r="D268" s="40">
        <v>2</v>
      </c>
      <c r="E268" s="92">
        <v>40000</v>
      </c>
    </row>
    <row r="269" spans="1:5" ht="13.5" thickBot="1">
      <c r="A269" s="116" t="s">
        <v>254</v>
      </c>
      <c r="B269" s="124"/>
      <c r="C269" s="125"/>
      <c r="D269" s="16" t="s">
        <v>49</v>
      </c>
      <c r="E269" s="93">
        <f>SUM(E265:E268)</f>
        <v>540000</v>
      </c>
    </row>
    <row r="270" spans="1:5" ht="51">
      <c r="A270" s="10" t="s">
        <v>260</v>
      </c>
      <c r="B270" s="10">
        <v>1</v>
      </c>
      <c r="C270" s="10" t="s">
        <v>266</v>
      </c>
      <c r="D270" s="42">
        <v>2</v>
      </c>
      <c r="E270" s="94">
        <v>50000</v>
      </c>
    </row>
    <row r="271" spans="1:5" ht="51">
      <c r="A271" s="4" t="s">
        <v>260</v>
      </c>
      <c r="B271" s="4">
        <v>2</v>
      </c>
      <c r="C271" s="4" t="s">
        <v>267</v>
      </c>
      <c r="D271" s="40">
        <v>1</v>
      </c>
      <c r="E271" s="90">
        <v>20000</v>
      </c>
    </row>
    <row r="272" spans="1:5" ht="25.5">
      <c r="A272" s="4" t="s">
        <v>268</v>
      </c>
      <c r="B272" s="4">
        <v>3</v>
      </c>
      <c r="C272" s="4" t="s">
        <v>269</v>
      </c>
      <c r="D272" s="40">
        <v>1</v>
      </c>
      <c r="E272" s="90">
        <v>17000</v>
      </c>
    </row>
    <row r="273" spans="1:5" ht="38.25">
      <c r="A273" s="4" t="s">
        <v>268</v>
      </c>
      <c r="B273" s="4">
        <v>4</v>
      </c>
      <c r="C273" s="13" t="s">
        <v>386</v>
      </c>
      <c r="D273" s="40">
        <v>1</v>
      </c>
      <c r="E273" s="90">
        <v>49000</v>
      </c>
    </row>
    <row r="274" spans="1:5" ht="25.5">
      <c r="A274" s="4" t="s">
        <v>268</v>
      </c>
      <c r="B274" s="4">
        <v>5</v>
      </c>
      <c r="C274" s="4" t="s">
        <v>270</v>
      </c>
      <c r="D274" s="40">
        <v>1</v>
      </c>
      <c r="E274" s="90">
        <v>39000</v>
      </c>
    </row>
    <row r="275" spans="1:5" ht="25.5">
      <c r="A275" s="34" t="s">
        <v>271</v>
      </c>
      <c r="B275" s="34">
        <v>6</v>
      </c>
      <c r="C275" s="35" t="s">
        <v>272</v>
      </c>
      <c r="D275" s="56">
        <v>3</v>
      </c>
      <c r="E275" s="108">
        <v>120000</v>
      </c>
    </row>
    <row r="276" spans="1:5" ht="25.5">
      <c r="A276" s="34" t="s">
        <v>271</v>
      </c>
      <c r="B276" s="34">
        <v>7</v>
      </c>
      <c r="C276" s="35" t="s">
        <v>61</v>
      </c>
      <c r="D276" s="56">
        <v>1</v>
      </c>
      <c r="E276" s="108">
        <v>150000</v>
      </c>
    </row>
    <row r="277" spans="1:5" ht="38.25">
      <c r="A277" s="34" t="s">
        <v>271</v>
      </c>
      <c r="B277" s="14">
        <v>9</v>
      </c>
      <c r="C277" s="35" t="s">
        <v>273</v>
      </c>
      <c r="D277" s="56">
        <v>15</v>
      </c>
      <c r="E277" s="108">
        <v>180000</v>
      </c>
    </row>
    <row r="278" spans="1:5" ht="25.5">
      <c r="A278" s="4" t="s">
        <v>264</v>
      </c>
      <c r="B278" s="4">
        <v>11</v>
      </c>
      <c r="C278" s="4" t="s">
        <v>274</v>
      </c>
      <c r="D278" s="40">
        <v>4</v>
      </c>
      <c r="E278" s="90">
        <v>100000</v>
      </c>
    </row>
    <row r="279" spans="1:5" ht="25.5">
      <c r="A279" s="4" t="s">
        <v>264</v>
      </c>
      <c r="B279" s="4">
        <v>12</v>
      </c>
      <c r="C279" s="4" t="s">
        <v>275</v>
      </c>
      <c r="D279" s="40">
        <v>2</v>
      </c>
      <c r="E279" s="90">
        <v>25000</v>
      </c>
    </row>
    <row r="280" spans="1:5" ht="51">
      <c r="A280" s="4" t="s">
        <v>264</v>
      </c>
      <c r="B280" s="4">
        <v>13</v>
      </c>
      <c r="C280" s="4" t="s">
        <v>276</v>
      </c>
      <c r="D280" s="40">
        <v>1</v>
      </c>
      <c r="E280" s="90">
        <v>100000</v>
      </c>
    </row>
    <row r="281" spans="1:5" ht="38.25">
      <c r="A281" s="4" t="s">
        <v>264</v>
      </c>
      <c r="B281" s="4">
        <v>14</v>
      </c>
      <c r="C281" s="4" t="s">
        <v>277</v>
      </c>
      <c r="D281" s="40">
        <v>1</v>
      </c>
      <c r="E281" s="90">
        <v>120000</v>
      </c>
    </row>
    <row r="282" spans="1:5" ht="25.5">
      <c r="A282" s="4" t="s">
        <v>264</v>
      </c>
      <c r="B282" s="4">
        <v>15</v>
      </c>
      <c r="C282" s="13" t="s">
        <v>387</v>
      </c>
      <c r="D282" s="40">
        <v>1</v>
      </c>
      <c r="E282" s="90">
        <v>60000</v>
      </c>
    </row>
    <row r="283" spans="1:5" ht="25.5">
      <c r="A283" s="4" t="s">
        <v>264</v>
      </c>
      <c r="B283" s="4">
        <v>16</v>
      </c>
      <c r="C283" s="4" t="s">
        <v>278</v>
      </c>
      <c r="D283" s="40">
        <v>1</v>
      </c>
      <c r="E283" s="90">
        <v>1300000</v>
      </c>
    </row>
    <row r="284" spans="1:7" ht="25.5">
      <c r="A284" s="13" t="s">
        <v>281</v>
      </c>
      <c r="B284" s="4">
        <v>17</v>
      </c>
      <c r="C284" s="4" t="s">
        <v>282</v>
      </c>
      <c r="D284" s="40">
        <v>2</v>
      </c>
      <c r="E284" s="90">
        <v>26000</v>
      </c>
      <c r="G284" s="4"/>
    </row>
    <row r="285" spans="1:7" ht="51">
      <c r="A285" s="13" t="s">
        <v>281</v>
      </c>
      <c r="B285" s="4">
        <v>18</v>
      </c>
      <c r="C285" s="4" t="s">
        <v>283</v>
      </c>
      <c r="D285" s="40">
        <v>1</v>
      </c>
      <c r="E285" s="90">
        <v>30000</v>
      </c>
      <c r="G285" s="4"/>
    </row>
    <row r="286" spans="1:5" ht="39" thickBot="1">
      <c r="A286" s="10" t="s">
        <v>279</v>
      </c>
      <c r="B286" s="10">
        <v>19</v>
      </c>
      <c r="C286" s="10" t="s">
        <v>280</v>
      </c>
      <c r="D286" s="42">
        <v>1</v>
      </c>
      <c r="E286" s="97">
        <v>50000</v>
      </c>
    </row>
    <row r="287" spans="1:5" ht="13.5" thickBot="1">
      <c r="A287" s="116" t="s">
        <v>265</v>
      </c>
      <c r="B287" s="117"/>
      <c r="C287" s="118"/>
      <c r="D287" s="16" t="s">
        <v>49</v>
      </c>
      <c r="E287" s="93">
        <f>SUM(E270:E286)</f>
        <v>2436000</v>
      </c>
    </row>
    <row r="288" spans="1:5" ht="38.25">
      <c r="A288" s="10" t="s">
        <v>316</v>
      </c>
      <c r="B288" s="10">
        <v>1</v>
      </c>
      <c r="C288" s="18" t="s">
        <v>61</v>
      </c>
      <c r="D288" s="42">
        <v>1</v>
      </c>
      <c r="E288" s="90">
        <v>90000</v>
      </c>
    </row>
    <row r="289" spans="1:5" ht="38.25">
      <c r="A289" s="4" t="s">
        <v>316</v>
      </c>
      <c r="B289" s="4">
        <v>2</v>
      </c>
      <c r="C289" s="13" t="s">
        <v>388</v>
      </c>
      <c r="D289" s="40">
        <v>1</v>
      </c>
      <c r="E289" s="90">
        <v>80000</v>
      </c>
    </row>
    <row r="290" spans="1:5" ht="38.25">
      <c r="A290" s="4" t="s">
        <v>316</v>
      </c>
      <c r="B290" s="4">
        <v>3</v>
      </c>
      <c r="C290" s="13" t="s">
        <v>389</v>
      </c>
      <c r="D290" s="40">
        <v>1</v>
      </c>
      <c r="E290" s="90">
        <v>11000</v>
      </c>
    </row>
    <row r="291" spans="1:5" ht="39" thickBot="1">
      <c r="A291" s="4" t="s">
        <v>316</v>
      </c>
      <c r="B291" s="4">
        <v>4</v>
      </c>
      <c r="C291" s="13" t="s">
        <v>390</v>
      </c>
      <c r="D291" s="40">
        <v>1</v>
      </c>
      <c r="E291" s="92">
        <v>25000</v>
      </c>
    </row>
    <row r="292" spans="1:5" ht="13.5" thickBot="1">
      <c r="A292" s="116" t="s">
        <v>316</v>
      </c>
      <c r="B292" s="117"/>
      <c r="C292" s="118"/>
      <c r="D292" s="16" t="s">
        <v>49</v>
      </c>
      <c r="E292" s="93">
        <f>SUM(E288:E291)</f>
        <v>206000</v>
      </c>
    </row>
    <row r="293" spans="1:5" ht="25.5">
      <c r="A293" s="12" t="s">
        <v>325</v>
      </c>
      <c r="B293" s="10">
        <v>1</v>
      </c>
      <c r="C293" s="65" t="s">
        <v>391</v>
      </c>
      <c r="D293" s="42">
        <v>10</v>
      </c>
      <c r="E293" s="94">
        <v>150000</v>
      </c>
    </row>
    <row r="294" spans="1:5" ht="25.5">
      <c r="A294" s="5" t="s">
        <v>325</v>
      </c>
      <c r="B294" s="4">
        <v>2</v>
      </c>
      <c r="C294" s="13" t="s">
        <v>392</v>
      </c>
      <c r="D294" s="40">
        <v>1</v>
      </c>
      <c r="E294" s="90">
        <v>649000</v>
      </c>
    </row>
    <row r="295" spans="1:5" ht="25.5">
      <c r="A295" s="5" t="s">
        <v>325</v>
      </c>
      <c r="B295" s="4">
        <v>3</v>
      </c>
      <c r="C295" s="13" t="s">
        <v>393</v>
      </c>
      <c r="D295" s="40">
        <v>1</v>
      </c>
      <c r="E295" s="90">
        <v>366000</v>
      </c>
    </row>
    <row r="296" spans="1:5" ht="25.5">
      <c r="A296" s="5" t="s">
        <v>325</v>
      </c>
      <c r="B296" s="4">
        <v>4</v>
      </c>
      <c r="C296" s="13" t="s">
        <v>394</v>
      </c>
      <c r="D296" s="40">
        <v>1</v>
      </c>
      <c r="E296" s="90">
        <v>254000</v>
      </c>
    </row>
    <row r="297" spans="1:5" ht="26.25" thickBot="1">
      <c r="A297" s="5" t="s">
        <v>325</v>
      </c>
      <c r="B297" s="5">
        <v>5</v>
      </c>
      <c r="C297" s="17" t="s">
        <v>328</v>
      </c>
      <c r="D297" s="40">
        <v>1</v>
      </c>
      <c r="E297" s="92">
        <v>480000</v>
      </c>
    </row>
    <row r="298" spans="1:5" ht="13.5" thickBot="1">
      <c r="A298" s="116" t="s">
        <v>325</v>
      </c>
      <c r="B298" s="117"/>
      <c r="C298" s="118"/>
      <c r="D298" s="16" t="s">
        <v>49</v>
      </c>
      <c r="E298" s="93">
        <f>SUM(E293:E297)</f>
        <v>1899000</v>
      </c>
    </row>
    <row r="299" spans="1:5" ht="25.5">
      <c r="A299" s="4" t="s">
        <v>445</v>
      </c>
      <c r="B299" s="4">
        <v>1</v>
      </c>
      <c r="C299" s="13" t="s">
        <v>451</v>
      </c>
      <c r="D299" s="40">
        <v>2</v>
      </c>
      <c r="E299" s="90">
        <v>300000</v>
      </c>
    </row>
    <row r="300" spans="1:5" ht="25.5">
      <c r="A300" s="4" t="s">
        <v>445</v>
      </c>
      <c r="B300" s="4">
        <v>2</v>
      </c>
      <c r="C300" s="13" t="s">
        <v>452</v>
      </c>
      <c r="D300" s="40">
        <v>1</v>
      </c>
      <c r="E300" s="90">
        <v>50000</v>
      </c>
    </row>
    <row r="301" spans="1:5" ht="25.5">
      <c r="A301" s="4" t="s">
        <v>445</v>
      </c>
      <c r="B301" s="4">
        <v>3</v>
      </c>
      <c r="C301" s="13" t="s">
        <v>98</v>
      </c>
      <c r="D301" s="40">
        <v>1</v>
      </c>
      <c r="E301" s="90">
        <v>30000</v>
      </c>
    </row>
    <row r="302" spans="1:5" ht="25.5">
      <c r="A302" s="4" t="s">
        <v>445</v>
      </c>
      <c r="B302" s="4">
        <v>4</v>
      </c>
      <c r="C302" s="13" t="s">
        <v>449</v>
      </c>
      <c r="D302" s="40">
        <v>136</v>
      </c>
      <c r="E302" s="90">
        <v>4150000</v>
      </c>
    </row>
    <row r="303" spans="1:5" ht="25.5">
      <c r="A303" s="4" t="s">
        <v>445</v>
      </c>
      <c r="B303" s="4">
        <v>5</v>
      </c>
      <c r="C303" s="13" t="s">
        <v>453</v>
      </c>
      <c r="D303" s="40">
        <v>1</v>
      </c>
      <c r="E303" s="90">
        <v>250000</v>
      </c>
    </row>
    <row r="304" spans="1:5" ht="25.5">
      <c r="A304" s="4" t="s">
        <v>445</v>
      </c>
      <c r="B304" s="4">
        <v>6</v>
      </c>
      <c r="C304" s="13" t="s">
        <v>450</v>
      </c>
      <c r="D304" s="40">
        <v>2</v>
      </c>
      <c r="E304" s="90">
        <v>220000</v>
      </c>
    </row>
    <row r="305" spans="1:5" ht="25.5">
      <c r="A305" s="4" t="s">
        <v>445</v>
      </c>
      <c r="B305" s="4">
        <v>7</v>
      </c>
      <c r="C305" s="35" t="s">
        <v>110</v>
      </c>
      <c r="D305" s="40">
        <v>10</v>
      </c>
      <c r="E305" s="90">
        <v>235000</v>
      </c>
    </row>
    <row r="306" spans="1:5" ht="26.25" thickBot="1">
      <c r="A306" s="5" t="s">
        <v>445</v>
      </c>
      <c r="B306" s="5">
        <v>8</v>
      </c>
      <c r="C306" s="17" t="s">
        <v>454</v>
      </c>
      <c r="D306" s="40">
        <v>7</v>
      </c>
      <c r="E306" s="92">
        <v>210000</v>
      </c>
    </row>
    <row r="307" spans="1:5" ht="13.5" thickBot="1">
      <c r="A307" s="116" t="s">
        <v>445</v>
      </c>
      <c r="B307" s="117"/>
      <c r="C307" s="118"/>
      <c r="D307" s="16" t="s">
        <v>49</v>
      </c>
      <c r="E307" s="93">
        <f>SUM(E299:E306)</f>
        <v>5445000</v>
      </c>
    </row>
    <row r="308" spans="1:5" s="79" customFormat="1" ht="76.5">
      <c r="A308" s="4" t="s">
        <v>472</v>
      </c>
      <c r="B308" s="4">
        <v>1</v>
      </c>
      <c r="C308" s="13" t="s">
        <v>474</v>
      </c>
      <c r="D308" s="40"/>
      <c r="E308" s="90">
        <v>394000</v>
      </c>
    </row>
    <row r="309" spans="1:5" s="79" customFormat="1" ht="39" thickBot="1">
      <c r="A309" s="84" t="s">
        <v>472</v>
      </c>
      <c r="B309" s="84">
        <v>2</v>
      </c>
      <c r="C309" s="84" t="s">
        <v>475</v>
      </c>
      <c r="D309" s="85"/>
      <c r="E309" s="109">
        <v>225000</v>
      </c>
    </row>
    <row r="310" spans="1:5" s="79" customFormat="1" ht="13.5" thickBot="1">
      <c r="A310" s="116" t="s">
        <v>472</v>
      </c>
      <c r="B310" s="117"/>
      <c r="C310" s="118"/>
      <c r="D310" s="16" t="s">
        <v>49</v>
      </c>
      <c r="E310" s="93">
        <f>SUM(E308:E309)</f>
        <v>619000</v>
      </c>
    </row>
    <row r="311" spans="1:5" s="79" customFormat="1" ht="12.75">
      <c r="A311" s="82"/>
      <c r="B311" s="82"/>
      <c r="C311" s="82"/>
      <c r="D311" s="83"/>
      <c r="E311" s="110"/>
    </row>
    <row r="312" ht="13.5" thickBot="1"/>
    <row r="313" spans="4:5" ht="39" thickBot="1">
      <c r="D313" s="16" t="s">
        <v>331</v>
      </c>
      <c r="E313" s="93">
        <f>E183+E193+E207+E210+E215+E229+E235+E259+E264+E269+E287+E292+E298+E307+E310</f>
        <v>22422100</v>
      </c>
    </row>
    <row r="314" ht="13.5" thickBot="1"/>
    <row r="315" spans="1:5" ht="39.75" thickBot="1" thickTop="1">
      <c r="A315" s="6" t="s">
        <v>0</v>
      </c>
      <c r="B315" s="6" t="s">
        <v>1</v>
      </c>
      <c r="C315" s="6" t="s">
        <v>2</v>
      </c>
      <c r="D315" s="58" t="s">
        <v>3</v>
      </c>
      <c r="E315" s="89" t="s">
        <v>4</v>
      </c>
    </row>
    <row r="316" spans="1:5" ht="14.25" thickBot="1" thickTop="1">
      <c r="A316" s="119" t="s">
        <v>7</v>
      </c>
      <c r="B316" s="119"/>
      <c r="C316" s="7"/>
      <c r="D316" s="50"/>
      <c r="E316" s="104"/>
    </row>
    <row r="317" spans="1:5" ht="26.25" thickTop="1">
      <c r="A317" s="3" t="s">
        <v>12</v>
      </c>
      <c r="B317" s="3">
        <v>1</v>
      </c>
      <c r="C317" s="64" t="s">
        <v>395</v>
      </c>
      <c r="D317" s="51">
        <v>1</v>
      </c>
      <c r="E317" s="99">
        <v>20000</v>
      </c>
    </row>
    <row r="318" spans="1:5" ht="25.5">
      <c r="A318" s="4" t="s">
        <v>12</v>
      </c>
      <c r="B318" s="4">
        <v>2</v>
      </c>
      <c r="C318" s="8" t="s">
        <v>396</v>
      </c>
      <c r="D318" s="40">
        <v>1</v>
      </c>
      <c r="E318" s="90">
        <v>35000</v>
      </c>
    </row>
    <row r="319" spans="1:5" ht="25.5">
      <c r="A319" s="4" t="s">
        <v>12</v>
      </c>
      <c r="B319" s="4">
        <v>3</v>
      </c>
      <c r="C319" s="9" t="s">
        <v>397</v>
      </c>
      <c r="D319" s="40">
        <v>1</v>
      </c>
      <c r="E319" s="90">
        <v>16000</v>
      </c>
    </row>
    <row r="320" spans="1:5" ht="25.5">
      <c r="A320" s="4" t="s">
        <v>12</v>
      </c>
      <c r="B320" s="4">
        <v>4</v>
      </c>
      <c r="C320" s="60" t="s">
        <v>398</v>
      </c>
      <c r="D320" s="40">
        <v>1</v>
      </c>
      <c r="E320" s="90">
        <v>23000</v>
      </c>
    </row>
    <row r="321" spans="1:5" ht="25.5">
      <c r="A321" s="4" t="s">
        <v>12</v>
      </c>
      <c r="B321" s="4">
        <v>5</v>
      </c>
      <c r="C321" s="60" t="s">
        <v>399</v>
      </c>
      <c r="D321" s="40">
        <v>1</v>
      </c>
      <c r="E321" s="90">
        <v>10000</v>
      </c>
    </row>
    <row r="322" spans="1:5" ht="25.5">
      <c r="A322" s="4" t="s">
        <v>12</v>
      </c>
      <c r="B322" s="4">
        <v>6</v>
      </c>
      <c r="C322" s="60" t="s">
        <v>400</v>
      </c>
      <c r="D322" s="40">
        <v>1</v>
      </c>
      <c r="E322" s="90">
        <v>10000</v>
      </c>
    </row>
    <row r="323" spans="1:5" ht="12.75">
      <c r="A323" s="4" t="s">
        <v>12</v>
      </c>
      <c r="B323" s="4">
        <v>7</v>
      </c>
      <c r="C323" s="60" t="s">
        <v>401</v>
      </c>
      <c r="D323" s="40">
        <v>1</v>
      </c>
      <c r="E323" s="90">
        <v>70000</v>
      </c>
    </row>
    <row r="324" spans="1:5" ht="30.75" customHeight="1">
      <c r="A324" s="4" t="s">
        <v>12</v>
      </c>
      <c r="B324" s="4">
        <v>8</v>
      </c>
      <c r="C324" s="60" t="s">
        <v>402</v>
      </c>
      <c r="D324" s="40">
        <v>1</v>
      </c>
      <c r="E324" s="90">
        <v>12000</v>
      </c>
    </row>
    <row r="325" spans="1:5" ht="63.75">
      <c r="A325" s="4" t="s">
        <v>12</v>
      </c>
      <c r="B325" s="4">
        <v>9</v>
      </c>
      <c r="C325" s="59" t="s">
        <v>403</v>
      </c>
      <c r="D325" s="40">
        <v>1</v>
      </c>
      <c r="E325" s="90">
        <v>35000</v>
      </c>
    </row>
    <row r="326" spans="1:5" ht="25.5">
      <c r="A326" s="4" t="s">
        <v>12</v>
      </c>
      <c r="B326" s="4">
        <v>10</v>
      </c>
      <c r="C326" s="59" t="s">
        <v>404</v>
      </c>
      <c r="D326" s="40">
        <v>1</v>
      </c>
      <c r="E326" s="90">
        <v>47000</v>
      </c>
    </row>
    <row r="327" spans="1:5" ht="38.25">
      <c r="A327" s="4" t="s">
        <v>12</v>
      </c>
      <c r="B327" s="4">
        <v>11</v>
      </c>
      <c r="C327" s="60" t="s">
        <v>405</v>
      </c>
      <c r="D327" s="42">
        <v>40</v>
      </c>
      <c r="E327" s="90">
        <v>1500000</v>
      </c>
    </row>
    <row r="328" spans="1:5" ht="25.5">
      <c r="A328" s="4" t="s">
        <v>12</v>
      </c>
      <c r="B328" s="4">
        <v>12</v>
      </c>
      <c r="C328" s="60" t="s">
        <v>406</v>
      </c>
      <c r="D328" s="42">
        <v>1</v>
      </c>
      <c r="E328" s="90">
        <v>900000</v>
      </c>
    </row>
    <row r="329" spans="1:5" ht="38.25">
      <c r="A329" s="4" t="s">
        <v>12</v>
      </c>
      <c r="B329" s="4">
        <v>13</v>
      </c>
      <c r="C329" s="60" t="s">
        <v>33</v>
      </c>
      <c r="D329" s="40">
        <v>1</v>
      </c>
      <c r="E329" s="90">
        <v>80000</v>
      </c>
    </row>
    <row r="330" spans="1:5" ht="25.5">
      <c r="A330" s="4" t="s">
        <v>12</v>
      </c>
      <c r="B330" s="4">
        <v>14</v>
      </c>
      <c r="C330" s="60" t="s">
        <v>407</v>
      </c>
      <c r="D330" s="40">
        <v>2</v>
      </c>
      <c r="E330" s="90">
        <v>86000</v>
      </c>
    </row>
    <row r="331" spans="1:5" ht="51">
      <c r="A331" s="4" t="s">
        <v>12</v>
      </c>
      <c r="B331" s="4">
        <v>15</v>
      </c>
      <c r="C331" s="60" t="s">
        <v>408</v>
      </c>
      <c r="D331" s="40">
        <v>1</v>
      </c>
      <c r="E331" s="90">
        <v>21000</v>
      </c>
    </row>
    <row r="332" spans="1:5" ht="25.5">
      <c r="A332" s="4" t="s">
        <v>12</v>
      </c>
      <c r="B332" s="4">
        <v>16</v>
      </c>
      <c r="C332" s="60" t="s">
        <v>409</v>
      </c>
      <c r="D332" s="40">
        <v>9</v>
      </c>
      <c r="E332" s="90">
        <v>95000</v>
      </c>
    </row>
    <row r="333" spans="1:5" ht="25.5">
      <c r="A333" s="4" t="s">
        <v>12</v>
      </c>
      <c r="B333" s="4">
        <v>17</v>
      </c>
      <c r="C333" s="60" t="s">
        <v>410</v>
      </c>
      <c r="D333" s="40">
        <v>1</v>
      </c>
      <c r="E333" s="90">
        <v>65000</v>
      </c>
    </row>
    <row r="334" spans="1:5" ht="12.75">
      <c r="A334" s="4" t="s">
        <v>12</v>
      </c>
      <c r="B334" s="4">
        <v>18</v>
      </c>
      <c r="C334" s="60" t="s">
        <v>411</v>
      </c>
      <c r="D334" s="40">
        <v>1</v>
      </c>
      <c r="E334" s="90">
        <v>800000</v>
      </c>
    </row>
    <row r="335" spans="1:5" ht="25.5">
      <c r="A335" s="5" t="s">
        <v>12</v>
      </c>
      <c r="B335" s="4">
        <v>19</v>
      </c>
      <c r="C335" s="61" t="s">
        <v>412</v>
      </c>
      <c r="D335" s="43">
        <v>13</v>
      </c>
      <c r="E335" s="90">
        <v>1570000</v>
      </c>
    </row>
    <row r="336" spans="1:5" ht="25.5">
      <c r="A336" s="69" t="s">
        <v>13</v>
      </c>
      <c r="B336" s="4">
        <v>20</v>
      </c>
      <c r="C336" s="13" t="s">
        <v>413</v>
      </c>
      <c r="D336" s="40">
        <v>2</v>
      </c>
      <c r="E336" s="90">
        <v>26000</v>
      </c>
    </row>
    <row r="337" spans="1:5" ht="25.5">
      <c r="A337" s="69" t="s">
        <v>13</v>
      </c>
      <c r="B337" s="4">
        <v>21</v>
      </c>
      <c r="C337" s="13" t="s">
        <v>413</v>
      </c>
      <c r="D337" s="40">
        <v>1</v>
      </c>
      <c r="E337" s="90">
        <v>20000</v>
      </c>
    </row>
    <row r="338" spans="1:5" ht="19.5" customHeight="1">
      <c r="A338" s="69" t="s">
        <v>13</v>
      </c>
      <c r="B338" s="4">
        <v>22</v>
      </c>
      <c r="C338" s="13" t="s">
        <v>414</v>
      </c>
      <c r="D338" s="40">
        <v>1</v>
      </c>
      <c r="E338" s="90">
        <v>14300</v>
      </c>
    </row>
    <row r="339" spans="1:5" ht="18.75" customHeight="1">
      <c r="A339" s="70" t="s">
        <v>13</v>
      </c>
      <c r="B339" s="4">
        <v>23</v>
      </c>
      <c r="C339" s="17" t="s">
        <v>415</v>
      </c>
      <c r="D339" s="43">
        <v>1</v>
      </c>
      <c r="E339" s="90">
        <v>17800</v>
      </c>
    </row>
    <row r="340" spans="1:5" ht="18.75" customHeight="1">
      <c r="A340" s="4" t="s">
        <v>13</v>
      </c>
      <c r="B340" s="4">
        <v>24</v>
      </c>
      <c r="C340" s="4" t="s">
        <v>41</v>
      </c>
      <c r="D340" s="40">
        <v>1</v>
      </c>
      <c r="E340" s="90">
        <v>1200000</v>
      </c>
    </row>
    <row r="341" spans="1:5" ht="18.75" customHeight="1">
      <c r="A341" s="4" t="s">
        <v>13</v>
      </c>
      <c r="B341" s="4">
        <v>25</v>
      </c>
      <c r="C341" s="4" t="s">
        <v>42</v>
      </c>
      <c r="D341" s="40">
        <v>1</v>
      </c>
      <c r="E341" s="90">
        <v>430000</v>
      </c>
    </row>
    <row r="342" spans="1:5" ht="37.5" customHeight="1">
      <c r="A342" s="5" t="s">
        <v>13</v>
      </c>
      <c r="B342" s="5">
        <v>26</v>
      </c>
      <c r="C342" s="5" t="s">
        <v>43</v>
      </c>
      <c r="D342" s="43">
        <v>1</v>
      </c>
      <c r="E342" s="90">
        <v>1000000</v>
      </c>
    </row>
    <row r="343" spans="1:5" ht="15.75" customHeight="1">
      <c r="A343" s="4" t="s">
        <v>13</v>
      </c>
      <c r="B343" s="4">
        <v>27</v>
      </c>
      <c r="C343" s="4" t="s">
        <v>44</v>
      </c>
      <c r="D343" s="40">
        <v>1</v>
      </c>
      <c r="E343" s="90">
        <v>430000</v>
      </c>
    </row>
    <row r="344" spans="1:5" ht="63.75">
      <c r="A344" s="5" t="s">
        <v>13</v>
      </c>
      <c r="B344" s="5">
        <v>28</v>
      </c>
      <c r="C344" s="13" t="s">
        <v>15</v>
      </c>
      <c r="D344" s="48"/>
      <c r="E344" s="90">
        <v>525000</v>
      </c>
    </row>
    <row r="345" spans="1:5" ht="25.5">
      <c r="A345" s="4" t="s">
        <v>30</v>
      </c>
      <c r="B345" s="4">
        <v>29</v>
      </c>
      <c r="C345" s="60" t="s">
        <v>416</v>
      </c>
      <c r="D345" s="40">
        <v>50</v>
      </c>
      <c r="E345" s="90">
        <v>900000</v>
      </c>
    </row>
    <row r="346" spans="1:5" ht="25.5">
      <c r="A346" s="10" t="s">
        <v>30</v>
      </c>
      <c r="B346" s="5">
        <v>30</v>
      </c>
      <c r="C346" s="60" t="s">
        <v>417</v>
      </c>
      <c r="D346" s="40">
        <v>15</v>
      </c>
      <c r="E346" s="90">
        <v>165000</v>
      </c>
    </row>
    <row r="347" spans="1:5" ht="25.5">
      <c r="A347" s="10" t="s">
        <v>30</v>
      </c>
      <c r="B347" s="4">
        <v>31</v>
      </c>
      <c r="C347" s="60" t="s">
        <v>25</v>
      </c>
      <c r="D347" s="40">
        <v>1</v>
      </c>
      <c r="E347" s="90">
        <v>50000</v>
      </c>
    </row>
    <row r="348" spans="1:5" ht="25.5">
      <c r="A348" s="10" t="s">
        <v>30</v>
      </c>
      <c r="B348" s="5">
        <v>32</v>
      </c>
      <c r="C348" s="60" t="s">
        <v>26</v>
      </c>
      <c r="D348" s="40">
        <v>1</v>
      </c>
      <c r="E348" s="90">
        <v>55000</v>
      </c>
    </row>
    <row r="349" spans="1:5" ht="38.25">
      <c r="A349" s="10" t="s">
        <v>30</v>
      </c>
      <c r="B349" s="4">
        <v>33</v>
      </c>
      <c r="C349" s="74" t="s">
        <v>28</v>
      </c>
      <c r="D349" s="40">
        <v>1</v>
      </c>
      <c r="E349" s="90">
        <v>25000</v>
      </c>
    </row>
    <row r="350" spans="1:5" ht="38.25">
      <c r="A350" s="10" t="s">
        <v>30</v>
      </c>
      <c r="B350" s="4">
        <v>34</v>
      </c>
      <c r="C350" s="60" t="s">
        <v>29</v>
      </c>
      <c r="D350" s="55">
        <v>1</v>
      </c>
      <c r="E350" s="90">
        <v>15000</v>
      </c>
    </row>
    <row r="351" spans="1:5" ht="29.25" customHeight="1">
      <c r="A351" s="10" t="s">
        <v>30</v>
      </c>
      <c r="B351" s="4">
        <v>35</v>
      </c>
      <c r="C351" s="13" t="s">
        <v>47</v>
      </c>
      <c r="D351" s="48">
        <v>1</v>
      </c>
      <c r="E351" s="99">
        <v>20000</v>
      </c>
    </row>
    <row r="352" spans="1:5" ht="25.5">
      <c r="A352" s="10" t="s">
        <v>30</v>
      </c>
      <c r="B352" s="4">
        <v>36</v>
      </c>
      <c r="C352" s="13" t="s">
        <v>418</v>
      </c>
      <c r="D352" s="48">
        <v>8</v>
      </c>
      <c r="E352" s="99">
        <v>282400</v>
      </c>
    </row>
    <row r="353" spans="1:5" ht="25.5">
      <c r="A353" s="12" t="s">
        <v>30</v>
      </c>
      <c r="B353" s="4">
        <v>37</v>
      </c>
      <c r="C353" s="17" t="s">
        <v>46</v>
      </c>
      <c r="D353" s="49">
        <v>3</v>
      </c>
      <c r="E353" s="100">
        <v>100500</v>
      </c>
    </row>
    <row r="354" spans="1:5" ht="25.5">
      <c r="A354" s="19" t="s">
        <v>30</v>
      </c>
      <c r="B354" s="4">
        <v>38</v>
      </c>
      <c r="C354" s="75" t="s">
        <v>470</v>
      </c>
      <c r="D354" s="76">
        <v>1</v>
      </c>
      <c r="E354" s="111">
        <v>40000</v>
      </c>
    </row>
    <row r="355" spans="1:5" ht="26.25" thickBot="1">
      <c r="A355" s="19" t="s">
        <v>30</v>
      </c>
      <c r="B355" s="4">
        <v>39</v>
      </c>
      <c r="C355" s="75" t="s">
        <v>471</v>
      </c>
      <c r="D355" s="76">
        <v>1</v>
      </c>
      <c r="E355" s="111">
        <v>20000</v>
      </c>
    </row>
    <row r="356" spans="1:5" ht="13.5" thickBot="1">
      <c r="A356" s="116" t="s">
        <v>13</v>
      </c>
      <c r="B356" s="117"/>
      <c r="C356" s="118"/>
      <c r="D356" s="16" t="s">
        <v>49</v>
      </c>
      <c r="E356" s="93">
        <f>SUM(E317:E355)</f>
        <v>10731000</v>
      </c>
    </row>
    <row r="357" spans="1:5" ht="12.75">
      <c r="A357" s="10" t="s">
        <v>58</v>
      </c>
      <c r="B357" s="10">
        <v>1</v>
      </c>
      <c r="C357" s="10" t="s">
        <v>67</v>
      </c>
      <c r="D357" s="42">
        <v>1</v>
      </c>
      <c r="E357" s="94">
        <v>15000</v>
      </c>
    </row>
    <row r="358" spans="1:5" ht="38.25">
      <c r="A358" s="4" t="s">
        <v>52</v>
      </c>
      <c r="B358" s="4">
        <v>2</v>
      </c>
      <c r="C358" s="4" t="s">
        <v>68</v>
      </c>
      <c r="D358" s="40">
        <v>2</v>
      </c>
      <c r="E358" s="90">
        <v>35000</v>
      </c>
    </row>
    <row r="359" spans="1:5" ht="12.75">
      <c r="A359" s="4" t="s">
        <v>56</v>
      </c>
      <c r="B359" s="4">
        <v>3</v>
      </c>
      <c r="C359" s="4" t="s">
        <v>69</v>
      </c>
      <c r="D359" s="40">
        <v>3</v>
      </c>
      <c r="E359" s="90">
        <v>72000</v>
      </c>
    </row>
    <row r="360" spans="1:5" ht="25.5">
      <c r="A360" s="4" t="s">
        <v>56</v>
      </c>
      <c r="B360" s="4">
        <v>4</v>
      </c>
      <c r="C360" s="4" t="s">
        <v>70</v>
      </c>
      <c r="D360" s="40">
        <v>1</v>
      </c>
      <c r="E360" s="90">
        <v>25600</v>
      </c>
    </row>
    <row r="361" spans="1:5" ht="51">
      <c r="A361" s="4" t="s">
        <v>56</v>
      </c>
      <c r="B361" s="4">
        <v>5</v>
      </c>
      <c r="C361" s="4" t="s">
        <v>71</v>
      </c>
      <c r="D361" s="40">
        <v>1</v>
      </c>
      <c r="E361" s="90">
        <v>53700</v>
      </c>
    </row>
    <row r="362" spans="1:5" ht="12.75">
      <c r="A362" s="4" t="s">
        <v>56</v>
      </c>
      <c r="B362" s="4">
        <v>6</v>
      </c>
      <c r="C362" s="4" t="s">
        <v>72</v>
      </c>
      <c r="D362" s="40">
        <v>1</v>
      </c>
      <c r="E362" s="90">
        <v>16200</v>
      </c>
    </row>
    <row r="363" spans="1:5" ht="51">
      <c r="A363" s="4" t="s">
        <v>56</v>
      </c>
      <c r="B363" s="4">
        <v>7</v>
      </c>
      <c r="C363" s="4" t="s">
        <v>73</v>
      </c>
      <c r="D363" s="40">
        <v>5</v>
      </c>
      <c r="E363" s="90">
        <v>178000</v>
      </c>
    </row>
    <row r="364" spans="1:5" ht="38.25">
      <c r="A364" s="4" t="s">
        <v>56</v>
      </c>
      <c r="B364" s="4">
        <v>8</v>
      </c>
      <c r="C364" s="4" t="s">
        <v>74</v>
      </c>
      <c r="D364" s="40">
        <v>7</v>
      </c>
      <c r="E364" s="90">
        <v>159600</v>
      </c>
    </row>
    <row r="365" spans="1:5" ht="12.75">
      <c r="A365" s="4" t="s">
        <v>56</v>
      </c>
      <c r="B365" s="4">
        <v>9</v>
      </c>
      <c r="C365" s="4" t="s">
        <v>75</v>
      </c>
      <c r="D365" s="40">
        <v>1</v>
      </c>
      <c r="E365" s="90">
        <v>12600</v>
      </c>
    </row>
    <row r="366" spans="1:5" ht="12.75">
      <c r="A366" s="4" t="s">
        <v>56</v>
      </c>
      <c r="B366" s="4">
        <v>10</v>
      </c>
      <c r="C366" s="4" t="s">
        <v>76</v>
      </c>
      <c r="D366" s="40">
        <v>6</v>
      </c>
      <c r="E366" s="90">
        <v>66000</v>
      </c>
    </row>
    <row r="367" spans="1:5" ht="25.5">
      <c r="A367" s="4" t="s">
        <v>56</v>
      </c>
      <c r="B367" s="4">
        <v>11</v>
      </c>
      <c r="C367" s="4" t="s">
        <v>77</v>
      </c>
      <c r="D367" s="40">
        <v>12</v>
      </c>
      <c r="E367" s="90">
        <v>321600</v>
      </c>
    </row>
    <row r="368" spans="1:5" ht="25.5">
      <c r="A368" s="4" t="s">
        <v>56</v>
      </c>
      <c r="B368" s="4">
        <v>12</v>
      </c>
      <c r="C368" s="4" t="s">
        <v>78</v>
      </c>
      <c r="D368" s="40">
        <v>1</v>
      </c>
      <c r="E368" s="90">
        <v>20000</v>
      </c>
    </row>
    <row r="369" spans="1:5" ht="38.25">
      <c r="A369" s="4" t="s">
        <v>56</v>
      </c>
      <c r="B369" s="4">
        <v>13</v>
      </c>
      <c r="C369" s="4" t="s">
        <v>79</v>
      </c>
      <c r="D369" s="40">
        <v>1</v>
      </c>
      <c r="E369" s="90">
        <v>13000</v>
      </c>
    </row>
    <row r="370" spans="1:5" ht="12.75">
      <c r="A370" s="4" t="s">
        <v>56</v>
      </c>
      <c r="B370" s="4">
        <v>14</v>
      </c>
      <c r="C370" s="4" t="s">
        <v>80</v>
      </c>
      <c r="D370" s="40">
        <v>1</v>
      </c>
      <c r="E370" s="90">
        <v>11000</v>
      </c>
    </row>
    <row r="371" spans="1:5" ht="39" thickBot="1">
      <c r="A371" s="4" t="s">
        <v>56</v>
      </c>
      <c r="B371" s="4">
        <v>15</v>
      </c>
      <c r="C371" s="4" t="s">
        <v>81</v>
      </c>
      <c r="D371" s="43">
        <v>1</v>
      </c>
      <c r="E371" s="92">
        <v>20000</v>
      </c>
    </row>
    <row r="372" spans="1:5" ht="13.5" thickBot="1">
      <c r="A372" s="116" t="s">
        <v>51</v>
      </c>
      <c r="B372" s="117"/>
      <c r="C372" s="118"/>
      <c r="D372" s="16" t="s">
        <v>49</v>
      </c>
      <c r="E372" s="93">
        <f>SUM(E357:E371)</f>
        <v>1019300</v>
      </c>
    </row>
    <row r="373" spans="1:5" ht="38.25">
      <c r="A373" s="10" t="s">
        <v>83</v>
      </c>
      <c r="B373" s="10">
        <v>1</v>
      </c>
      <c r="C373" s="18" t="s">
        <v>419</v>
      </c>
      <c r="D373" s="42">
        <v>1</v>
      </c>
      <c r="E373" s="94">
        <v>20000</v>
      </c>
    </row>
    <row r="374" spans="1:5" ht="38.25">
      <c r="A374" s="4" t="s">
        <v>83</v>
      </c>
      <c r="B374" s="4">
        <v>2</v>
      </c>
      <c r="C374" s="13" t="s">
        <v>420</v>
      </c>
      <c r="D374" s="40">
        <v>1</v>
      </c>
      <c r="E374" s="90">
        <v>20000</v>
      </c>
    </row>
    <row r="375" spans="1:5" ht="39" thickBot="1">
      <c r="A375" s="18" t="s">
        <v>85</v>
      </c>
      <c r="B375" s="4">
        <v>3</v>
      </c>
      <c r="C375" s="18" t="s">
        <v>421</v>
      </c>
      <c r="D375" s="42">
        <v>1</v>
      </c>
      <c r="E375" s="97">
        <v>65000</v>
      </c>
    </row>
    <row r="376" spans="1:5" ht="13.5" thickBot="1">
      <c r="A376" s="116" t="s">
        <v>82</v>
      </c>
      <c r="B376" s="117"/>
      <c r="C376" s="118"/>
      <c r="D376" s="16" t="s">
        <v>49</v>
      </c>
      <c r="E376" s="93">
        <f>SUM(E373:E375)</f>
        <v>105000</v>
      </c>
    </row>
    <row r="377" spans="1:5" ht="51">
      <c r="A377" s="18" t="s">
        <v>90</v>
      </c>
      <c r="B377" s="10">
        <v>1</v>
      </c>
      <c r="C377" s="18" t="s">
        <v>422</v>
      </c>
      <c r="D377" s="42">
        <v>1</v>
      </c>
      <c r="E377" s="94">
        <v>100000</v>
      </c>
    </row>
    <row r="378" spans="1:5" ht="51.75" thickBot="1">
      <c r="A378" s="13" t="s">
        <v>90</v>
      </c>
      <c r="B378" s="4">
        <v>2</v>
      </c>
      <c r="C378" s="13" t="s">
        <v>423</v>
      </c>
      <c r="D378" s="40">
        <v>2</v>
      </c>
      <c r="E378" s="92">
        <v>120000</v>
      </c>
    </row>
    <row r="379" spans="1:5" ht="13.5" thickBot="1">
      <c r="A379" s="116" t="s">
        <v>87</v>
      </c>
      <c r="B379" s="117"/>
      <c r="C379" s="118"/>
      <c r="D379" s="16" t="s">
        <v>49</v>
      </c>
      <c r="E379" s="93">
        <f>SUM(E377:E378)</f>
        <v>220000</v>
      </c>
    </row>
    <row r="380" spans="1:5" ht="25.5">
      <c r="A380" s="12" t="s">
        <v>92</v>
      </c>
      <c r="B380" s="12">
        <v>1</v>
      </c>
      <c r="C380" s="12" t="s">
        <v>98</v>
      </c>
      <c r="D380" s="45">
        <v>1</v>
      </c>
      <c r="E380" s="97">
        <v>100000</v>
      </c>
    </row>
    <row r="381" spans="1:5" ht="25.5">
      <c r="A381" s="4" t="s">
        <v>96</v>
      </c>
      <c r="B381" s="4">
        <v>2</v>
      </c>
      <c r="C381" s="13" t="s">
        <v>424</v>
      </c>
      <c r="D381" s="40">
        <v>1</v>
      </c>
      <c r="E381" s="90">
        <v>40000</v>
      </c>
    </row>
    <row r="382" spans="1:5" ht="25.5">
      <c r="A382" s="4" t="s">
        <v>96</v>
      </c>
      <c r="B382" s="4">
        <v>3</v>
      </c>
      <c r="C382" s="13" t="s">
        <v>425</v>
      </c>
      <c r="D382" s="40">
        <v>1</v>
      </c>
      <c r="E382" s="92">
        <v>17000</v>
      </c>
    </row>
    <row r="383" spans="1:5" ht="26.25" thickBot="1">
      <c r="A383" s="13" t="s">
        <v>480</v>
      </c>
      <c r="B383" s="4">
        <v>4</v>
      </c>
      <c r="C383" s="13" t="s">
        <v>482</v>
      </c>
      <c r="D383" s="40">
        <v>1</v>
      </c>
      <c r="E383" s="92">
        <v>15000</v>
      </c>
    </row>
    <row r="384" spans="1:5" ht="13.5" thickBot="1">
      <c r="A384" s="116" t="s">
        <v>91</v>
      </c>
      <c r="B384" s="117"/>
      <c r="C384" s="118"/>
      <c r="D384" s="28" t="s">
        <v>49</v>
      </c>
      <c r="E384" s="93">
        <f>SUM(E380:E383)</f>
        <v>172000</v>
      </c>
    </row>
    <row r="385" spans="1:5" ht="25.5">
      <c r="A385" s="13" t="s">
        <v>107</v>
      </c>
      <c r="B385" s="13">
        <v>1</v>
      </c>
      <c r="C385" s="13" t="s">
        <v>426</v>
      </c>
      <c r="D385" s="48">
        <v>2</v>
      </c>
      <c r="E385" s="99">
        <v>200000</v>
      </c>
    </row>
    <row r="386" spans="1:5" ht="25.5">
      <c r="A386" s="13" t="s">
        <v>117</v>
      </c>
      <c r="B386" s="13">
        <v>2</v>
      </c>
      <c r="C386" s="13" t="s">
        <v>118</v>
      </c>
      <c r="D386" s="48">
        <v>1</v>
      </c>
      <c r="E386" s="99">
        <v>19000</v>
      </c>
    </row>
    <row r="387" spans="1:5" ht="38.25">
      <c r="A387" s="13" t="s">
        <v>117</v>
      </c>
      <c r="B387" s="13">
        <v>3</v>
      </c>
      <c r="C387" s="13" t="s">
        <v>119</v>
      </c>
      <c r="D387" s="48">
        <v>1</v>
      </c>
      <c r="E387" s="99">
        <v>15000</v>
      </c>
    </row>
    <row r="388" spans="1:5" ht="12.75">
      <c r="A388" s="13" t="s">
        <v>117</v>
      </c>
      <c r="B388" s="13">
        <v>4</v>
      </c>
      <c r="C388" s="13" t="s">
        <v>120</v>
      </c>
      <c r="D388" s="48">
        <v>1</v>
      </c>
      <c r="E388" s="99">
        <v>20000</v>
      </c>
    </row>
    <row r="389" spans="1:5" ht="38.25">
      <c r="A389" s="13" t="s">
        <v>117</v>
      </c>
      <c r="B389" s="13">
        <v>5</v>
      </c>
      <c r="C389" s="13" t="s">
        <v>121</v>
      </c>
      <c r="D389" s="48">
        <v>1</v>
      </c>
      <c r="E389" s="99">
        <v>25000</v>
      </c>
    </row>
    <row r="390" spans="1:5" ht="25.5">
      <c r="A390" s="13" t="s">
        <v>122</v>
      </c>
      <c r="B390" s="13">
        <v>6</v>
      </c>
      <c r="C390" s="13" t="s">
        <v>123</v>
      </c>
      <c r="D390" s="48">
        <v>2</v>
      </c>
      <c r="E390" s="99">
        <v>50000</v>
      </c>
    </row>
    <row r="391" spans="1:5" ht="25.5">
      <c r="A391" s="17" t="s">
        <v>124</v>
      </c>
      <c r="B391" s="13">
        <v>7</v>
      </c>
      <c r="C391" s="17" t="s">
        <v>125</v>
      </c>
      <c r="D391" s="49">
        <v>4</v>
      </c>
      <c r="E391" s="100">
        <v>400000</v>
      </c>
    </row>
    <row r="392" spans="1:5" ht="25.5">
      <c r="A392" s="13" t="s">
        <v>105</v>
      </c>
      <c r="B392" s="13">
        <v>8</v>
      </c>
      <c r="C392" s="13" t="s">
        <v>427</v>
      </c>
      <c r="D392" s="48">
        <v>1</v>
      </c>
      <c r="E392" s="99">
        <v>200000</v>
      </c>
    </row>
    <row r="393" spans="1:5" ht="25.5">
      <c r="A393" s="13" t="s">
        <v>105</v>
      </c>
      <c r="B393" s="13">
        <v>9</v>
      </c>
      <c r="C393" s="13" t="s">
        <v>428</v>
      </c>
      <c r="D393" s="48">
        <v>1</v>
      </c>
      <c r="E393" s="99">
        <v>120000</v>
      </c>
    </row>
    <row r="394" spans="1:5" ht="25.5">
      <c r="A394" s="13" t="s">
        <v>105</v>
      </c>
      <c r="B394" s="13">
        <v>10</v>
      </c>
      <c r="C394" s="13" t="s">
        <v>429</v>
      </c>
      <c r="D394" s="48">
        <v>1</v>
      </c>
      <c r="E394" s="99">
        <v>70000</v>
      </c>
    </row>
    <row r="395" spans="1:5" ht="25.5">
      <c r="A395" s="13" t="s">
        <v>105</v>
      </c>
      <c r="B395" s="13">
        <v>11</v>
      </c>
      <c r="C395" s="13" t="s">
        <v>430</v>
      </c>
      <c r="D395" s="48">
        <v>1</v>
      </c>
      <c r="E395" s="99">
        <v>50000</v>
      </c>
    </row>
    <row r="396" spans="1:5" ht="38.25">
      <c r="A396" s="13" t="s">
        <v>126</v>
      </c>
      <c r="B396" s="13">
        <v>12</v>
      </c>
      <c r="C396" s="13" t="s">
        <v>431</v>
      </c>
      <c r="D396" s="48">
        <v>1</v>
      </c>
      <c r="E396" s="99">
        <v>100000</v>
      </c>
    </row>
    <row r="397" spans="1:5" ht="38.25">
      <c r="A397" s="13" t="s">
        <v>126</v>
      </c>
      <c r="B397" s="13">
        <v>13</v>
      </c>
      <c r="C397" s="13" t="s">
        <v>432</v>
      </c>
      <c r="D397" s="48">
        <v>1</v>
      </c>
      <c r="E397" s="99">
        <v>45000</v>
      </c>
    </row>
    <row r="398" spans="1:5" ht="38.25">
      <c r="A398" s="13" t="s">
        <v>127</v>
      </c>
      <c r="B398" s="13">
        <v>14</v>
      </c>
      <c r="C398" s="13" t="s">
        <v>431</v>
      </c>
      <c r="D398" s="48">
        <v>1</v>
      </c>
      <c r="E398" s="99">
        <v>70000</v>
      </c>
    </row>
    <row r="399" spans="1:5" ht="39" thickBot="1">
      <c r="A399" s="13" t="s">
        <v>127</v>
      </c>
      <c r="B399" s="13">
        <v>15</v>
      </c>
      <c r="C399" s="13" t="s">
        <v>432</v>
      </c>
      <c r="D399" s="48">
        <v>1</v>
      </c>
      <c r="E399" s="100">
        <v>45000</v>
      </c>
    </row>
    <row r="400" spans="1:5" ht="13.5" thickBot="1">
      <c r="A400" s="116" t="s">
        <v>99</v>
      </c>
      <c r="B400" s="117"/>
      <c r="C400" s="118"/>
      <c r="D400" s="16" t="s">
        <v>49</v>
      </c>
      <c r="E400" s="93">
        <f>SUM(E385:E399)</f>
        <v>1429000</v>
      </c>
    </row>
    <row r="401" spans="1:5" ht="38.25">
      <c r="A401" s="10" t="s">
        <v>129</v>
      </c>
      <c r="B401" s="10">
        <v>1</v>
      </c>
      <c r="C401" s="10" t="s">
        <v>143</v>
      </c>
      <c r="D401" s="42">
        <v>1</v>
      </c>
      <c r="E401" s="94">
        <v>488000</v>
      </c>
    </row>
    <row r="402" spans="1:5" ht="25.5">
      <c r="A402" s="13" t="s">
        <v>131</v>
      </c>
      <c r="B402" s="4">
        <v>2</v>
      </c>
      <c r="C402" s="13" t="s">
        <v>144</v>
      </c>
      <c r="D402" s="40">
        <v>1</v>
      </c>
      <c r="E402" s="90">
        <v>20000</v>
      </c>
    </row>
    <row r="403" spans="1:5" ht="26.25" thickBot="1">
      <c r="A403" s="4" t="s">
        <v>132</v>
      </c>
      <c r="B403" s="4">
        <v>3</v>
      </c>
      <c r="C403" s="13" t="s">
        <v>145</v>
      </c>
      <c r="D403" s="40">
        <v>1</v>
      </c>
      <c r="E403" s="92">
        <v>15000</v>
      </c>
    </row>
    <row r="404" spans="1:5" ht="13.5" thickBot="1">
      <c r="A404" s="116" t="s">
        <v>129</v>
      </c>
      <c r="B404" s="117"/>
      <c r="C404" s="118"/>
      <c r="D404" s="16" t="s">
        <v>49</v>
      </c>
      <c r="E404" s="93">
        <f>SUM(E401:E403)</f>
        <v>523000</v>
      </c>
    </row>
    <row r="405" spans="1:5" ht="39" customHeight="1" thickBot="1">
      <c r="A405" s="10" t="s">
        <v>147</v>
      </c>
      <c r="B405" s="10">
        <v>1</v>
      </c>
      <c r="C405" s="10" t="s">
        <v>148</v>
      </c>
      <c r="D405" s="42"/>
      <c r="E405" s="97">
        <v>130000</v>
      </c>
    </row>
    <row r="406" spans="1:5" ht="13.5" thickBot="1">
      <c r="A406" s="116" t="s">
        <v>146</v>
      </c>
      <c r="B406" s="117"/>
      <c r="C406" s="118"/>
      <c r="D406" s="28" t="s">
        <v>49</v>
      </c>
      <c r="E406" s="93">
        <f>SUM(E405:E405)</f>
        <v>130000</v>
      </c>
    </row>
    <row r="407" spans="1:5" ht="25.5">
      <c r="A407" s="10" t="s">
        <v>151</v>
      </c>
      <c r="B407" s="10">
        <v>1</v>
      </c>
      <c r="C407" s="10" t="s">
        <v>199</v>
      </c>
      <c r="D407" s="42">
        <v>1</v>
      </c>
      <c r="E407" s="94">
        <v>30000</v>
      </c>
    </row>
    <row r="408" spans="1:5" ht="25.5">
      <c r="A408" s="4" t="s">
        <v>151</v>
      </c>
      <c r="B408" s="4">
        <v>2</v>
      </c>
      <c r="C408" s="4" t="s">
        <v>200</v>
      </c>
      <c r="D408" s="40">
        <v>1</v>
      </c>
      <c r="E408" s="90">
        <v>50000</v>
      </c>
    </row>
    <row r="409" spans="1:5" ht="38.25">
      <c r="A409" s="4" t="s">
        <v>153</v>
      </c>
      <c r="B409" s="4">
        <v>3</v>
      </c>
      <c r="C409" s="13" t="s">
        <v>201</v>
      </c>
      <c r="D409" s="48">
        <v>1</v>
      </c>
      <c r="E409" s="90">
        <v>25000</v>
      </c>
    </row>
    <row r="410" spans="1:5" ht="25.5">
      <c r="A410" s="4" t="s">
        <v>156</v>
      </c>
      <c r="B410" s="4">
        <v>4</v>
      </c>
      <c r="C410" s="13" t="s">
        <v>202</v>
      </c>
      <c r="D410" s="40">
        <v>1</v>
      </c>
      <c r="E410" s="90">
        <v>20000</v>
      </c>
    </row>
    <row r="411" spans="1:5" ht="25.5">
      <c r="A411" s="13" t="s">
        <v>203</v>
      </c>
      <c r="B411" s="4">
        <v>5</v>
      </c>
      <c r="C411" s="13" t="s">
        <v>204</v>
      </c>
      <c r="D411" s="48">
        <v>2</v>
      </c>
      <c r="E411" s="90">
        <v>52000</v>
      </c>
    </row>
    <row r="412" spans="1:5" ht="51">
      <c r="A412" s="13" t="s">
        <v>203</v>
      </c>
      <c r="B412" s="4">
        <v>6</v>
      </c>
      <c r="C412" s="13" t="s">
        <v>205</v>
      </c>
      <c r="D412" s="40">
        <v>1</v>
      </c>
      <c r="E412" s="90">
        <v>79000</v>
      </c>
    </row>
    <row r="413" spans="1:5" ht="38.25">
      <c r="A413" s="4" t="s">
        <v>158</v>
      </c>
      <c r="B413" s="4">
        <v>7</v>
      </c>
      <c r="C413" s="13" t="s">
        <v>206</v>
      </c>
      <c r="D413" s="40">
        <v>1</v>
      </c>
      <c r="E413" s="90">
        <v>54000</v>
      </c>
    </row>
    <row r="414" spans="1:5" ht="39" customHeight="1">
      <c r="A414" s="4" t="s">
        <v>158</v>
      </c>
      <c r="B414" s="4">
        <v>8</v>
      </c>
      <c r="C414" s="13" t="s">
        <v>207</v>
      </c>
      <c r="D414" s="40">
        <v>1</v>
      </c>
      <c r="E414" s="90">
        <v>16000</v>
      </c>
    </row>
    <row r="415" spans="1:5" ht="38.25">
      <c r="A415" s="4" t="s">
        <v>158</v>
      </c>
      <c r="B415" s="4">
        <v>9</v>
      </c>
      <c r="C415" s="13" t="s">
        <v>208</v>
      </c>
      <c r="D415" s="40">
        <v>1</v>
      </c>
      <c r="E415" s="90">
        <v>40000</v>
      </c>
    </row>
    <row r="416" spans="1:5" ht="25.5">
      <c r="A416" s="4" t="s">
        <v>158</v>
      </c>
      <c r="B416" s="4">
        <v>10</v>
      </c>
      <c r="C416" s="13" t="s">
        <v>209</v>
      </c>
      <c r="D416" s="40">
        <v>1</v>
      </c>
      <c r="E416" s="90">
        <v>100000</v>
      </c>
    </row>
    <row r="417" spans="1:5" ht="25.5">
      <c r="A417" s="4" t="s">
        <v>158</v>
      </c>
      <c r="B417" s="4">
        <v>11</v>
      </c>
      <c r="C417" s="13" t="s">
        <v>210</v>
      </c>
      <c r="D417" s="40">
        <v>1</v>
      </c>
      <c r="E417" s="90">
        <v>50000</v>
      </c>
    </row>
    <row r="418" spans="1:5" ht="38.25">
      <c r="A418" s="4" t="s">
        <v>158</v>
      </c>
      <c r="B418" s="4">
        <v>12</v>
      </c>
      <c r="C418" s="13" t="s">
        <v>211</v>
      </c>
      <c r="D418" s="40">
        <v>1</v>
      </c>
      <c r="E418" s="90">
        <v>20000</v>
      </c>
    </row>
    <row r="419" spans="1:5" ht="38.25">
      <c r="A419" s="4" t="s">
        <v>158</v>
      </c>
      <c r="B419" s="4">
        <v>13</v>
      </c>
      <c r="C419" s="13" t="s">
        <v>212</v>
      </c>
      <c r="D419" s="40">
        <v>1</v>
      </c>
      <c r="E419" s="90">
        <v>15000</v>
      </c>
    </row>
    <row r="420" spans="1:5" ht="38.25">
      <c r="A420" s="4" t="s">
        <v>158</v>
      </c>
      <c r="B420" s="4">
        <v>14</v>
      </c>
      <c r="C420" s="13" t="s">
        <v>213</v>
      </c>
      <c r="D420" s="40">
        <v>1</v>
      </c>
      <c r="E420" s="90">
        <v>100000</v>
      </c>
    </row>
    <row r="421" spans="1:5" ht="25.5">
      <c r="A421" s="4" t="s">
        <v>158</v>
      </c>
      <c r="B421" s="4">
        <v>15</v>
      </c>
      <c r="C421" s="13" t="s">
        <v>214</v>
      </c>
      <c r="D421" s="40">
        <v>1</v>
      </c>
      <c r="E421" s="90">
        <v>20000</v>
      </c>
    </row>
    <row r="422" spans="1:5" ht="25.5">
      <c r="A422" s="4" t="s">
        <v>158</v>
      </c>
      <c r="B422" s="4">
        <v>16</v>
      </c>
      <c r="C422" s="13" t="s">
        <v>215</v>
      </c>
      <c r="D422" s="40">
        <v>1</v>
      </c>
      <c r="E422" s="90">
        <v>90000</v>
      </c>
    </row>
    <row r="423" spans="1:5" ht="25.5">
      <c r="A423" s="4" t="s">
        <v>158</v>
      </c>
      <c r="B423" s="4">
        <v>17</v>
      </c>
      <c r="C423" s="13" t="s">
        <v>216</v>
      </c>
      <c r="D423" s="40">
        <v>1</v>
      </c>
      <c r="E423" s="90">
        <v>35000</v>
      </c>
    </row>
    <row r="424" spans="1:5" ht="25.5">
      <c r="A424" s="4" t="s">
        <v>158</v>
      </c>
      <c r="B424" s="4">
        <v>18</v>
      </c>
      <c r="C424" s="13" t="s">
        <v>217</v>
      </c>
      <c r="D424" s="40">
        <v>1</v>
      </c>
      <c r="E424" s="90">
        <v>60000</v>
      </c>
    </row>
    <row r="425" spans="1:5" ht="12.75">
      <c r="A425" s="4" t="s">
        <v>158</v>
      </c>
      <c r="B425" s="4">
        <v>19</v>
      </c>
      <c r="C425" s="13" t="s">
        <v>218</v>
      </c>
      <c r="D425" s="40">
        <v>1</v>
      </c>
      <c r="E425" s="90">
        <v>30000</v>
      </c>
    </row>
    <row r="426" spans="1:5" ht="38.25">
      <c r="A426" s="4" t="s">
        <v>159</v>
      </c>
      <c r="B426" s="4">
        <v>20</v>
      </c>
      <c r="C426" s="13" t="s">
        <v>219</v>
      </c>
      <c r="D426" s="43">
        <v>1</v>
      </c>
      <c r="E426" s="90">
        <v>20000</v>
      </c>
    </row>
    <row r="427" spans="1:5" ht="63.75">
      <c r="A427" s="4" t="s">
        <v>159</v>
      </c>
      <c r="B427" s="4">
        <v>21</v>
      </c>
      <c r="C427" s="13" t="s">
        <v>220</v>
      </c>
      <c r="D427" s="43">
        <v>1</v>
      </c>
      <c r="E427" s="90">
        <v>17000</v>
      </c>
    </row>
    <row r="428" spans="1:5" ht="38.25">
      <c r="A428" s="4" t="s">
        <v>179</v>
      </c>
      <c r="B428" s="4">
        <v>22</v>
      </c>
      <c r="C428" s="13" t="s">
        <v>221</v>
      </c>
      <c r="D428" s="43">
        <v>1</v>
      </c>
      <c r="E428" s="90">
        <v>88000</v>
      </c>
    </row>
    <row r="429" spans="1:5" ht="38.25">
      <c r="A429" s="4" t="s">
        <v>167</v>
      </c>
      <c r="B429" s="4">
        <v>23</v>
      </c>
      <c r="C429" s="13" t="s">
        <v>222</v>
      </c>
      <c r="D429" s="43">
        <v>1</v>
      </c>
      <c r="E429" s="90">
        <v>30000</v>
      </c>
    </row>
    <row r="430" spans="1:5" ht="38.25">
      <c r="A430" s="4" t="s">
        <v>167</v>
      </c>
      <c r="B430" s="4">
        <v>24</v>
      </c>
      <c r="C430" s="13" t="s">
        <v>223</v>
      </c>
      <c r="D430" s="43">
        <v>1</v>
      </c>
      <c r="E430" s="90">
        <v>11000</v>
      </c>
    </row>
    <row r="431" spans="1:5" ht="38.25">
      <c r="A431" s="4" t="s">
        <v>167</v>
      </c>
      <c r="B431" s="4">
        <v>25</v>
      </c>
      <c r="C431" s="13" t="s">
        <v>224</v>
      </c>
      <c r="D431" s="43">
        <v>1</v>
      </c>
      <c r="E431" s="90">
        <v>12000</v>
      </c>
    </row>
    <row r="432" spans="1:5" ht="38.25">
      <c r="A432" s="4" t="s">
        <v>167</v>
      </c>
      <c r="B432" s="4">
        <v>26</v>
      </c>
      <c r="C432" s="13" t="s">
        <v>225</v>
      </c>
      <c r="D432" s="43">
        <v>1</v>
      </c>
      <c r="E432" s="90">
        <v>18000</v>
      </c>
    </row>
    <row r="433" spans="1:5" ht="38.25">
      <c r="A433" s="4" t="s">
        <v>167</v>
      </c>
      <c r="B433" s="4">
        <v>27</v>
      </c>
      <c r="C433" s="13" t="s">
        <v>226</v>
      </c>
      <c r="D433" s="43">
        <v>1</v>
      </c>
      <c r="E433" s="90">
        <v>13000</v>
      </c>
    </row>
    <row r="434" spans="1:5" ht="25.5">
      <c r="A434" s="5" t="s">
        <v>227</v>
      </c>
      <c r="B434" s="4">
        <v>28</v>
      </c>
      <c r="C434" s="17" t="s">
        <v>228</v>
      </c>
      <c r="D434" s="43">
        <v>1</v>
      </c>
      <c r="E434" s="90">
        <v>24000</v>
      </c>
    </row>
    <row r="435" spans="1:5" ht="25.5">
      <c r="A435" s="13" t="s">
        <v>187</v>
      </c>
      <c r="B435" s="4">
        <v>29</v>
      </c>
      <c r="C435" s="4" t="s">
        <v>200</v>
      </c>
      <c r="D435" s="40">
        <v>1</v>
      </c>
      <c r="E435" s="90">
        <v>160000</v>
      </c>
    </row>
    <row r="436" spans="1:5" ht="25.5">
      <c r="A436" s="13" t="s">
        <v>166</v>
      </c>
      <c r="B436" s="4">
        <v>30</v>
      </c>
      <c r="C436" s="4" t="s">
        <v>229</v>
      </c>
      <c r="D436" s="40">
        <v>1</v>
      </c>
      <c r="E436" s="90">
        <v>68000</v>
      </c>
    </row>
    <row r="437" spans="1:5" ht="25.5">
      <c r="A437" s="13" t="s">
        <v>230</v>
      </c>
      <c r="B437" s="4">
        <v>31</v>
      </c>
      <c r="C437" s="4" t="s">
        <v>231</v>
      </c>
      <c r="D437" s="40">
        <v>1</v>
      </c>
      <c r="E437" s="90">
        <v>25000</v>
      </c>
    </row>
    <row r="438" spans="1:5" ht="26.25" thickBot="1">
      <c r="A438" s="13" t="s">
        <v>232</v>
      </c>
      <c r="B438" s="4">
        <v>32</v>
      </c>
      <c r="C438" s="13" t="s">
        <v>233</v>
      </c>
      <c r="D438" s="40">
        <v>1</v>
      </c>
      <c r="E438" s="92">
        <v>21000</v>
      </c>
    </row>
    <row r="439" spans="1:5" ht="13.5" thickBot="1">
      <c r="A439" s="116" t="s">
        <v>169</v>
      </c>
      <c r="B439" s="117"/>
      <c r="C439" s="118"/>
      <c r="D439" s="28" t="s">
        <v>49</v>
      </c>
      <c r="E439" s="93">
        <f>SUM(E407:E438)</f>
        <v>1393000</v>
      </c>
    </row>
    <row r="440" spans="1:5" ht="26.25" thickBot="1">
      <c r="A440" s="10" t="s">
        <v>252</v>
      </c>
      <c r="B440" s="10">
        <v>1</v>
      </c>
      <c r="C440" s="10" t="s">
        <v>253</v>
      </c>
      <c r="D440" s="42">
        <v>1</v>
      </c>
      <c r="E440" s="97">
        <v>39000</v>
      </c>
    </row>
    <row r="441" spans="1:5" ht="26.25" customHeight="1" thickBot="1">
      <c r="A441" s="116" t="s">
        <v>250</v>
      </c>
      <c r="B441" s="117"/>
      <c r="C441" s="118"/>
      <c r="D441" s="16" t="s">
        <v>49</v>
      </c>
      <c r="E441" s="93">
        <f>SUM(E440:E440)</f>
        <v>39000</v>
      </c>
    </row>
    <row r="442" spans="1:5" ht="51">
      <c r="A442" s="36" t="s">
        <v>284</v>
      </c>
      <c r="B442" s="36">
        <v>1</v>
      </c>
      <c r="C442" s="62" t="s">
        <v>433</v>
      </c>
      <c r="D442" s="57">
        <v>1</v>
      </c>
      <c r="E442" s="112">
        <v>60000</v>
      </c>
    </row>
    <row r="443" spans="1:5" ht="51">
      <c r="A443" s="4" t="s">
        <v>260</v>
      </c>
      <c r="B443" s="4">
        <v>2</v>
      </c>
      <c r="C443" s="10" t="s">
        <v>285</v>
      </c>
      <c r="D443" s="42">
        <v>1</v>
      </c>
      <c r="E443" s="94">
        <v>400000</v>
      </c>
    </row>
    <row r="444" spans="1:5" ht="51">
      <c r="A444" s="10" t="s">
        <v>260</v>
      </c>
      <c r="B444" s="4">
        <v>3</v>
      </c>
      <c r="C444" s="4" t="s">
        <v>286</v>
      </c>
      <c r="D444" s="40">
        <v>1</v>
      </c>
      <c r="E444" s="90">
        <v>300000</v>
      </c>
    </row>
    <row r="445" spans="1:5" ht="25.5">
      <c r="A445" s="4" t="s">
        <v>268</v>
      </c>
      <c r="B445" s="4">
        <v>4</v>
      </c>
      <c r="C445" s="13" t="s">
        <v>434</v>
      </c>
      <c r="D445" s="40">
        <v>1</v>
      </c>
      <c r="E445" s="90">
        <v>800000</v>
      </c>
    </row>
    <row r="446" spans="1:5" ht="39" customHeight="1">
      <c r="A446" s="4" t="s">
        <v>268</v>
      </c>
      <c r="B446" s="4">
        <v>5</v>
      </c>
      <c r="C446" s="13" t="s">
        <v>441</v>
      </c>
      <c r="D446" s="40">
        <v>1</v>
      </c>
      <c r="E446" s="90">
        <v>860000</v>
      </c>
    </row>
    <row r="447" spans="1:5" ht="25.5">
      <c r="A447" s="4" t="s">
        <v>268</v>
      </c>
      <c r="B447" s="4">
        <v>6</v>
      </c>
      <c r="C447" s="13" t="s">
        <v>435</v>
      </c>
      <c r="D447" s="40">
        <v>3</v>
      </c>
      <c r="E447" s="90">
        <v>90000</v>
      </c>
    </row>
    <row r="448" spans="1:5" ht="51">
      <c r="A448" s="4" t="s">
        <v>268</v>
      </c>
      <c r="B448" s="4">
        <v>7</v>
      </c>
      <c r="C448" s="13" t="s">
        <v>436</v>
      </c>
      <c r="D448" s="40">
        <v>4</v>
      </c>
      <c r="E448" s="90">
        <v>100000</v>
      </c>
    </row>
    <row r="449" spans="1:5" ht="25.5">
      <c r="A449" s="4" t="s">
        <v>268</v>
      </c>
      <c r="B449" s="4">
        <v>8</v>
      </c>
      <c r="C449" s="4" t="s">
        <v>287</v>
      </c>
      <c r="D449" s="40">
        <v>1</v>
      </c>
      <c r="E449" s="90">
        <v>90000</v>
      </c>
    </row>
    <row r="450" spans="1:5" ht="38.25">
      <c r="A450" s="4" t="s">
        <v>268</v>
      </c>
      <c r="B450" s="4">
        <v>9</v>
      </c>
      <c r="C450" s="4" t="s">
        <v>288</v>
      </c>
      <c r="D450" s="40">
        <v>1</v>
      </c>
      <c r="E450" s="90">
        <v>350000</v>
      </c>
    </row>
    <row r="451" spans="1:5" ht="38.25">
      <c r="A451" s="4" t="s">
        <v>268</v>
      </c>
      <c r="B451" s="4">
        <v>10</v>
      </c>
      <c r="C451" s="4" t="s">
        <v>289</v>
      </c>
      <c r="D451" s="40">
        <v>1</v>
      </c>
      <c r="E451" s="90">
        <v>50000</v>
      </c>
    </row>
    <row r="452" spans="1:5" ht="25.5">
      <c r="A452" s="4" t="s">
        <v>268</v>
      </c>
      <c r="B452" s="4">
        <v>11</v>
      </c>
      <c r="C452" s="4" t="s">
        <v>290</v>
      </c>
      <c r="D452" s="40">
        <v>1</v>
      </c>
      <c r="E452" s="90">
        <v>120000</v>
      </c>
    </row>
    <row r="453" spans="1:5" ht="25.5">
      <c r="A453" s="4" t="s">
        <v>268</v>
      </c>
      <c r="B453" s="4">
        <v>12</v>
      </c>
      <c r="C453" s="13" t="s">
        <v>437</v>
      </c>
      <c r="D453" s="40">
        <v>1</v>
      </c>
      <c r="E453" s="90">
        <v>14000</v>
      </c>
    </row>
    <row r="454" spans="1:5" ht="25.5">
      <c r="A454" s="4" t="s">
        <v>268</v>
      </c>
      <c r="B454" s="4">
        <v>13</v>
      </c>
      <c r="C454" s="13" t="s">
        <v>438</v>
      </c>
      <c r="D454" s="40">
        <v>1</v>
      </c>
      <c r="E454" s="90">
        <v>45000</v>
      </c>
    </row>
    <row r="455" spans="1:5" ht="25.5">
      <c r="A455" s="4" t="s">
        <v>268</v>
      </c>
      <c r="B455" s="4">
        <v>14</v>
      </c>
      <c r="C455" s="13" t="s">
        <v>439</v>
      </c>
      <c r="D455" s="40">
        <v>1</v>
      </c>
      <c r="E455" s="90">
        <v>10000</v>
      </c>
    </row>
    <row r="456" spans="1:5" ht="51">
      <c r="A456" s="4" t="s">
        <v>268</v>
      </c>
      <c r="B456" s="4">
        <v>15</v>
      </c>
      <c r="C456" s="13" t="s">
        <v>440</v>
      </c>
      <c r="D456" s="40">
        <v>1</v>
      </c>
      <c r="E456" s="90">
        <v>80000</v>
      </c>
    </row>
    <row r="457" spans="1:5" ht="25.5">
      <c r="A457" s="4" t="s">
        <v>261</v>
      </c>
      <c r="B457" s="4">
        <v>16</v>
      </c>
      <c r="C457" s="4" t="s">
        <v>291</v>
      </c>
      <c r="D457" s="40">
        <v>1</v>
      </c>
      <c r="E457" s="90">
        <v>350000</v>
      </c>
    </row>
    <row r="458" spans="1:5" ht="25.5">
      <c r="A458" s="4" t="s">
        <v>261</v>
      </c>
      <c r="B458" s="4">
        <v>17</v>
      </c>
      <c r="C458" s="4" t="s">
        <v>292</v>
      </c>
      <c r="D458" s="40">
        <v>1</v>
      </c>
      <c r="E458" s="90">
        <v>1326000</v>
      </c>
    </row>
    <row r="459" spans="1:5" ht="25.5">
      <c r="A459" s="4" t="s">
        <v>261</v>
      </c>
      <c r="B459" s="4">
        <v>18</v>
      </c>
      <c r="C459" s="4" t="s">
        <v>293</v>
      </c>
      <c r="D459" s="40">
        <v>1</v>
      </c>
      <c r="E459" s="90">
        <v>1055000</v>
      </c>
    </row>
    <row r="460" spans="1:5" ht="12.75">
      <c r="A460" s="4" t="s">
        <v>263</v>
      </c>
      <c r="B460" s="4">
        <v>19</v>
      </c>
      <c r="C460" s="4" t="s">
        <v>294</v>
      </c>
      <c r="D460" s="40">
        <v>1</v>
      </c>
      <c r="E460" s="90">
        <v>160000</v>
      </c>
    </row>
    <row r="461" spans="1:5" ht="25.5">
      <c r="A461" s="4" t="s">
        <v>264</v>
      </c>
      <c r="B461" s="4">
        <v>20</v>
      </c>
      <c r="C461" s="4" t="s">
        <v>293</v>
      </c>
      <c r="D461" s="40">
        <v>1</v>
      </c>
      <c r="E461" s="90">
        <v>1200000</v>
      </c>
    </row>
    <row r="462" spans="1:5" ht="25.5">
      <c r="A462" s="4" t="s">
        <v>264</v>
      </c>
      <c r="B462" s="4">
        <v>21</v>
      </c>
      <c r="C462" s="4" t="s">
        <v>295</v>
      </c>
      <c r="D462" s="40">
        <v>2</v>
      </c>
      <c r="E462" s="90">
        <v>200000</v>
      </c>
    </row>
    <row r="463" spans="1:5" ht="25.5">
      <c r="A463" s="4" t="s">
        <v>264</v>
      </c>
      <c r="B463" s="4">
        <v>22</v>
      </c>
      <c r="C463" s="4" t="s">
        <v>296</v>
      </c>
      <c r="D463" s="40">
        <v>2</v>
      </c>
      <c r="E463" s="90">
        <v>80000</v>
      </c>
    </row>
    <row r="464" spans="1:5" ht="25.5">
      <c r="A464" s="4" t="s">
        <v>264</v>
      </c>
      <c r="B464" s="4">
        <v>23</v>
      </c>
      <c r="C464" s="4" t="s">
        <v>297</v>
      </c>
      <c r="D464" s="40">
        <v>1</v>
      </c>
      <c r="E464" s="90">
        <v>60000</v>
      </c>
    </row>
    <row r="465" spans="1:5" ht="25.5">
      <c r="A465" s="4" t="s">
        <v>264</v>
      </c>
      <c r="B465" s="4">
        <v>24</v>
      </c>
      <c r="C465" s="4" t="s">
        <v>298</v>
      </c>
      <c r="D465" s="40">
        <v>1</v>
      </c>
      <c r="E465" s="90">
        <v>700000</v>
      </c>
    </row>
    <row r="466" spans="1:5" ht="25.5">
      <c r="A466" s="4" t="s">
        <v>264</v>
      </c>
      <c r="B466" s="4">
        <v>25</v>
      </c>
      <c r="C466" s="4" t="s">
        <v>299</v>
      </c>
      <c r="D466" s="40">
        <v>1</v>
      </c>
      <c r="E466" s="90">
        <v>200000</v>
      </c>
    </row>
    <row r="467" spans="1:5" ht="25.5">
      <c r="A467" s="4" t="s">
        <v>264</v>
      </c>
      <c r="B467" s="4">
        <v>26</v>
      </c>
      <c r="C467" s="4" t="s">
        <v>300</v>
      </c>
      <c r="D467" s="40">
        <v>2</v>
      </c>
      <c r="E467" s="90">
        <v>80000</v>
      </c>
    </row>
    <row r="468" spans="1:5" ht="25.5">
      <c r="A468" s="4" t="s">
        <v>264</v>
      </c>
      <c r="B468" s="4">
        <v>27</v>
      </c>
      <c r="C468" s="4" t="s">
        <v>301</v>
      </c>
      <c r="D468" s="40">
        <v>1</v>
      </c>
      <c r="E468" s="90">
        <v>500000</v>
      </c>
    </row>
    <row r="469" spans="1:5" ht="51">
      <c r="A469" s="4" t="s">
        <v>264</v>
      </c>
      <c r="B469" s="4">
        <v>28</v>
      </c>
      <c r="C469" s="4" t="s">
        <v>302</v>
      </c>
      <c r="D469" s="40">
        <v>3</v>
      </c>
      <c r="E469" s="90">
        <v>1000000</v>
      </c>
    </row>
    <row r="470" spans="1:5" ht="25.5">
      <c r="A470" s="4" t="s">
        <v>264</v>
      </c>
      <c r="B470" s="4">
        <v>29</v>
      </c>
      <c r="C470" s="4" t="s">
        <v>303</v>
      </c>
      <c r="D470" s="40">
        <v>1</v>
      </c>
      <c r="E470" s="90">
        <v>500000</v>
      </c>
    </row>
    <row r="471" spans="1:5" ht="38.25">
      <c r="A471" s="4" t="s">
        <v>264</v>
      </c>
      <c r="B471" s="4">
        <v>30</v>
      </c>
      <c r="C471" s="4" t="s">
        <v>304</v>
      </c>
      <c r="D471" s="40">
        <v>1</v>
      </c>
      <c r="E471" s="90">
        <v>30000</v>
      </c>
    </row>
    <row r="472" spans="1:5" ht="12.75">
      <c r="A472" s="4" t="s">
        <v>305</v>
      </c>
      <c r="B472" s="4">
        <v>31</v>
      </c>
      <c r="C472" s="4" t="s">
        <v>306</v>
      </c>
      <c r="D472" s="40">
        <v>1</v>
      </c>
      <c r="E472" s="90">
        <v>732000</v>
      </c>
    </row>
    <row r="473" spans="1:5" ht="12.75">
      <c r="A473" s="4" t="s">
        <v>281</v>
      </c>
      <c r="B473" s="4">
        <v>32</v>
      </c>
      <c r="C473" s="4" t="s">
        <v>307</v>
      </c>
      <c r="D473" s="40">
        <v>1</v>
      </c>
      <c r="E473" s="90">
        <v>21000</v>
      </c>
    </row>
    <row r="474" spans="1:5" ht="25.5">
      <c r="A474" s="4" t="s">
        <v>281</v>
      </c>
      <c r="B474" s="4">
        <v>33</v>
      </c>
      <c r="C474" s="4" t="s">
        <v>308</v>
      </c>
      <c r="D474" s="40">
        <v>1</v>
      </c>
      <c r="E474" s="90">
        <v>11000</v>
      </c>
    </row>
    <row r="475" spans="1:5" ht="25.5">
      <c r="A475" s="4" t="s">
        <v>281</v>
      </c>
      <c r="B475" s="4">
        <v>34</v>
      </c>
      <c r="C475" s="4" t="s">
        <v>309</v>
      </c>
      <c r="D475" s="40">
        <v>1</v>
      </c>
      <c r="E475" s="90">
        <v>11000</v>
      </c>
    </row>
    <row r="476" spans="1:5" ht="25.5">
      <c r="A476" s="4" t="s">
        <v>281</v>
      </c>
      <c r="B476" s="4">
        <v>35</v>
      </c>
      <c r="C476" s="4" t="s">
        <v>310</v>
      </c>
      <c r="D476" s="40">
        <v>1</v>
      </c>
      <c r="E476" s="90">
        <v>11000</v>
      </c>
    </row>
    <row r="477" spans="1:5" ht="25.5">
      <c r="A477" s="19" t="s">
        <v>311</v>
      </c>
      <c r="B477" s="4">
        <v>36</v>
      </c>
      <c r="C477" s="22" t="s">
        <v>314</v>
      </c>
      <c r="D477" s="47">
        <v>1</v>
      </c>
      <c r="E477" s="91">
        <v>1400000</v>
      </c>
    </row>
    <row r="478" spans="1:5" ht="25.5">
      <c r="A478" s="19" t="s">
        <v>311</v>
      </c>
      <c r="B478" s="4">
        <v>37</v>
      </c>
      <c r="C478" s="22" t="s">
        <v>312</v>
      </c>
      <c r="D478" s="47">
        <v>3</v>
      </c>
      <c r="E478" s="91">
        <v>500000</v>
      </c>
    </row>
    <row r="479" spans="1:5" ht="26.25" thickBot="1">
      <c r="A479" s="19" t="s">
        <v>311</v>
      </c>
      <c r="B479" s="10">
        <v>38</v>
      </c>
      <c r="C479" s="13" t="s">
        <v>313</v>
      </c>
      <c r="D479" s="40">
        <v>1</v>
      </c>
      <c r="E479" s="92">
        <v>1000000</v>
      </c>
    </row>
    <row r="480" spans="1:5" ht="13.5" thickBot="1">
      <c r="A480" s="116" t="s">
        <v>265</v>
      </c>
      <c r="B480" s="117"/>
      <c r="C480" s="118"/>
      <c r="D480" s="28" t="s">
        <v>49</v>
      </c>
      <c r="E480" s="93">
        <f>SUM(E442:E479)</f>
        <v>14496000</v>
      </c>
    </row>
    <row r="481" spans="1:5" ht="51">
      <c r="A481" s="4" t="s">
        <v>316</v>
      </c>
      <c r="B481" s="4">
        <v>1</v>
      </c>
      <c r="C481" s="13" t="s">
        <v>442</v>
      </c>
      <c r="D481" s="40">
        <v>1</v>
      </c>
      <c r="E481" s="90">
        <v>85000</v>
      </c>
    </row>
    <row r="482" spans="1:5" ht="51.75" thickBot="1">
      <c r="A482" s="4" t="s">
        <v>318</v>
      </c>
      <c r="B482" s="4">
        <v>2</v>
      </c>
      <c r="C482" s="13" t="s">
        <v>443</v>
      </c>
      <c r="D482" s="40">
        <v>2</v>
      </c>
      <c r="E482" s="92">
        <v>22000</v>
      </c>
    </row>
    <row r="483" spans="1:5" ht="13.5" thickBot="1">
      <c r="A483" s="116" t="s">
        <v>316</v>
      </c>
      <c r="B483" s="117"/>
      <c r="C483" s="118"/>
      <c r="D483" s="16" t="s">
        <v>49</v>
      </c>
      <c r="E483" s="93">
        <f>SUM(E481:E482)</f>
        <v>107000</v>
      </c>
    </row>
    <row r="484" spans="1:5" ht="25.5">
      <c r="A484" s="12" t="s">
        <v>445</v>
      </c>
      <c r="B484" s="10">
        <v>1</v>
      </c>
      <c r="C484" s="18" t="s">
        <v>455</v>
      </c>
      <c r="D484" s="68" t="s">
        <v>446</v>
      </c>
      <c r="E484" s="90">
        <v>410000</v>
      </c>
    </row>
    <row r="485" spans="1:5" ht="38.25">
      <c r="A485" s="4" t="s">
        <v>445</v>
      </c>
      <c r="B485" s="4">
        <v>2</v>
      </c>
      <c r="C485" s="13" t="s">
        <v>456</v>
      </c>
      <c r="D485" s="48" t="s">
        <v>446</v>
      </c>
      <c r="E485" s="90">
        <v>524000</v>
      </c>
    </row>
    <row r="486" spans="1:5" ht="63.75">
      <c r="A486" s="4" t="s">
        <v>445</v>
      </c>
      <c r="B486" s="4">
        <v>3</v>
      </c>
      <c r="C486" s="13" t="s">
        <v>457</v>
      </c>
      <c r="D486" s="40">
        <v>1</v>
      </c>
      <c r="E486" s="90">
        <v>19900</v>
      </c>
    </row>
    <row r="487" spans="1:5" ht="51">
      <c r="A487" s="4" t="s">
        <v>445</v>
      </c>
      <c r="B487" s="4">
        <v>4</v>
      </c>
      <c r="C487" s="13" t="s">
        <v>458</v>
      </c>
      <c r="D487" s="48" t="s">
        <v>446</v>
      </c>
      <c r="E487" s="90">
        <v>900000</v>
      </c>
    </row>
    <row r="488" spans="1:5" ht="25.5">
      <c r="A488" s="4" t="s">
        <v>445</v>
      </c>
      <c r="B488" s="4">
        <v>5</v>
      </c>
      <c r="C488" s="13" t="s">
        <v>459</v>
      </c>
      <c r="D488" s="43">
        <v>15</v>
      </c>
      <c r="E488" s="92">
        <v>200000</v>
      </c>
    </row>
    <row r="489" spans="1:5" ht="26.25" thickBot="1">
      <c r="A489" s="5" t="s">
        <v>445</v>
      </c>
      <c r="B489" s="5">
        <v>6</v>
      </c>
      <c r="C489" s="17" t="s">
        <v>460</v>
      </c>
      <c r="D489" s="49" t="s">
        <v>446</v>
      </c>
      <c r="E489" s="92">
        <v>1000000</v>
      </c>
    </row>
    <row r="490" spans="1:5" ht="13.5" thickBot="1">
      <c r="A490" s="116" t="s">
        <v>445</v>
      </c>
      <c r="B490" s="117"/>
      <c r="C490" s="118"/>
      <c r="D490" s="16" t="s">
        <v>49</v>
      </c>
      <c r="E490" s="93">
        <f>SUM(E484:E489)</f>
        <v>3053900</v>
      </c>
    </row>
    <row r="491" spans="1:5" s="79" customFormat="1" ht="39" thickBot="1">
      <c r="A491" s="86" t="s">
        <v>472</v>
      </c>
      <c r="B491" s="86">
        <v>1</v>
      </c>
      <c r="C491" s="86" t="s">
        <v>476</v>
      </c>
      <c r="D491" s="87"/>
      <c r="E491" s="113">
        <v>40000</v>
      </c>
    </row>
    <row r="492" spans="1:5" s="79" customFormat="1" ht="13.5" thickBot="1">
      <c r="A492" s="116" t="s">
        <v>472</v>
      </c>
      <c r="B492" s="117"/>
      <c r="C492" s="118"/>
      <c r="D492" s="16" t="s">
        <v>49</v>
      </c>
      <c r="E492" s="93">
        <f>SUM(E491)</f>
        <v>40000</v>
      </c>
    </row>
    <row r="493" spans="1:5" s="79" customFormat="1" ht="12.75">
      <c r="A493" s="82"/>
      <c r="B493" s="82"/>
      <c r="C493" s="82"/>
      <c r="D493" s="83"/>
      <c r="E493" s="110"/>
    </row>
    <row r="494" ht="13.5" thickBot="1"/>
    <row r="495" spans="4:5" ht="39" thickBot="1">
      <c r="D495" s="16" t="s">
        <v>332</v>
      </c>
      <c r="E495" s="93">
        <f>E356+E372+E376+E379+E384+E400+E404+E406+E439+E441+E480+E483+E490+E492</f>
        <v>33458200</v>
      </c>
    </row>
    <row r="496" ht="13.5" thickBot="1"/>
    <row r="497" spans="4:5" ht="26.25" thickBot="1">
      <c r="D497" s="16" t="s">
        <v>333</v>
      </c>
      <c r="E497" s="114">
        <f>E156+E313+E495</f>
        <v>122854200</v>
      </c>
    </row>
  </sheetData>
  <sheetProtection/>
  <mergeCells count="51">
    <mergeCell ref="A1:D1"/>
    <mergeCell ref="A298:C298"/>
    <mergeCell ref="A119:C119"/>
    <mergeCell ref="A264:C264"/>
    <mergeCell ref="A123:C123"/>
    <mergeCell ref="A269:C269"/>
    <mergeCell ref="A42:C42"/>
    <mergeCell ref="A193:C193"/>
    <mergeCell ref="A50:C50"/>
    <mergeCell ref="A4:E4"/>
    <mergeCell ref="A33:C33"/>
    <mergeCell ref="A61:C61"/>
    <mergeCell ref="A74:C74"/>
    <mergeCell ref="A47:C47"/>
    <mergeCell ref="A151:C151"/>
    <mergeCell ref="A132:C132"/>
    <mergeCell ref="A130:C130"/>
    <mergeCell ref="A136:C136"/>
    <mergeCell ref="A84:C84"/>
    <mergeCell ref="A153:C153"/>
    <mergeCell ref="A104:C104"/>
    <mergeCell ref="A159:B159"/>
    <mergeCell ref="A138:C138"/>
    <mergeCell ref="A87:C87"/>
    <mergeCell ref="A148:C148"/>
    <mergeCell ref="A384:C384"/>
    <mergeCell ref="A259:C259"/>
    <mergeCell ref="A235:C235"/>
    <mergeCell ref="A287:C287"/>
    <mergeCell ref="A316:B316"/>
    <mergeCell ref="A207:C207"/>
    <mergeCell ref="A183:C183"/>
    <mergeCell ref="A229:C229"/>
    <mergeCell ref="A406:C406"/>
    <mergeCell ref="A356:C356"/>
    <mergeCell ref="A379:C379"/>
    <mergeCell ref="A404:C404"/>
    <mergeCell ref="A372:C372"/>
    <mergeCell ref="A400:C400"/>
    <mergeCell ref="A376:C376"/>
    <mergeCell ref="A307:C307"/>
    <mergeCell ref="A210:C210"/>
    <mergeCell ref="A310:C310"/>
    <mergeCell ref="A492:C492"/>
    <mergeCell ref="A483:C483"/>
    <mergeCell ref="A480:C480"/>
    <mergeCell ref="A439:C439"/>
    <mergeCell ref="A215:C215"/>
    <mergeCell ref="A490:C490"/>
    <mergeCell ref="A441:C441"/>
    <mergeCell ref="A292:C29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G4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8.421875" style="2" customWidth="1"/>
    <col min="2" max="2" width="9.140625" style="2" customWidth="1"/>
    <col min="3" max="3" width="18.57421875" style="2" customWidth="1"/>
    <col min="4" max="4" width="16.421875" style="39" customWidth="1"/>
    <col min="5" max="5" width="18.57421875" style="88" customWidth="1"/>
    <col min="6" max="6" width="11.57421875" style="1" bestFit="1" customWidth="1"/>
    <col min="7" max="16384" width="9.140625" style="1" customWidth="1"/>
  </cols>
  <sheetData>
    <row r="1" spans="1:7" ht="12.75">
      <c r="A1" s="129" t="s">
        <v>50</v>
      </c>
      <c r="B1" s="129"/>
      <c r="C1" s="129"/>
      <c r="D1" s="129"/>
      <c r="E1" s="129"/>
      <c r="F1" s="129"/>
      <c r="G1" s="129"/>
    </row>
    <row r="2" ht="13.5" thickBot="1"/>
    <row r="3" spans="1:5" ht="39.75" thickBot="1" thickTop="1">
      <c r="A3" s="6" t="s">
        <v>0</v>
      </c>
      <c r="B3" s="6" t="s">
        <v>8</v>
      </c>
      <c r="C3" s="6" t="s">
        <v>2</v>
      </c>
      <c r="D3" s="58" t="s">
        <v>3</v>
      </c>
      <c r="E3" s="89" t="s">
        <v>9</v>
      </c>
    </row>
    <row r="4" spans="1:5" ht="14.25" thickBot="1" thickTop="1">
      <c r="A4" s="126" t="s">
        <v>5</v>
      </c>
      <c r="B4" s="127"/>
      <c r="C4" s="127"/>
      <c r="D4" s="127"/>
      <c r="E4" s="128"/>
    </row>
    <row r="5" spans="1:5" ht="39" thickTop="1">
      <c r="A5" s="3" t="s">
        <v>13</v>
      </c>
      <c r="B5" s="3">
        <v>1</v>
      </c>
      <c r="C5" s="66" t="s">
        <v>465</v>
      </c>
      <c r="D5" s="51">
        <v>1</v>
      </c>
      <c r="E5" s="90">
        <v>300000</v>
      </c>
    </row>
    <row r="6" spans="1:5" ht="26.25" thickBot="1">
      <c r="A6" s="5" t="s">
        <v>13</v>
      </c>
      <c r="B6" s="5">
        <v>2</v>
      </c>
      <c r="C6" s="17" t="s">
        <v>466</v>
      </c>
      <c r="D6" s="43">
        <v>22</v>
      </c>
      <c r="E6" s="92">
        <v>3500000</v>
      </c>
    </row>
    <row r="7" spans="1:5" ht="13.5" thickBot="1">
      <c r="A7" s="116" t="s">
        <v>13</v>
      </c>
      <c r="B7" s="117"/>
      <c r="C7" s="118"/>
      <c r="D7" s="16" t="s">
        <v>49</v>
      </c>
      <c r="E7" s="93">
        <f>SUM(E5:E6)</f>
        <v>3800000</v>
      </c>
    </row>
    <row r="8" spans="1:5" ht="51.75" thickBot="1">
      <c r="A8" s="18" t="s">
        <v>128</v>
      </c>
      <c r="B8" s="10">
        <v>1</v>
      </c>
      <c r="C8" s="18" t="s">
        <v>11</v>
      </c>
      <c r="D8" s="42">
        <v>1</v>
      </c>
      <c r="E8" s="97">
        <v>11000</v>
      </c>
    </row>
    <row r="9" spans="1:5" ht="13.5" thickBot="1">
      <c r="A9" s="116" t="s">
        <v>129</v>
      </c>
      <c r="B9" s="117"/>
      <c r="C9" s="118"/>
      <c r="D9" s="16" t="s">
        <v>49</v>
      </c>
      <c r="E9" s="93">
        <f>E8</f>
        <v>11000</v>
      </c>
    </row>
    <row r="10" spans="1:5" ht="26.25" thickBot="1">
      <c r="A10" s="12" t="s">
        <v>265</v>
      </c>
      <c r="B10" s="12">
        <v>1</v>
      </c>
      <c r="C10" s="18" t="s">
        <v>11</v>
      </c>
      <c r="D10" s="42">
        <v>4</v>
      </c>
      <c r="E10" s="97">
        <v>60000</v>
      </c>
    </row>
    <row r="11" spans="1:5" ht="13.5" thickBot="1">
      <c r="A11" s="116" t="s">
        <v>265</v>
      </c>
      <c r="B11" s="117"/>
      <c r="C11" s="118"/>
      <c r="D11" s="16" t="s">
        <v>49</v>
      </c>
      <c r="E11" s="93">
        <f>SUM(E10)</f>
        <v>60000</v>
      </c>
    </row>
    <row r="12" spans="1:5" ht="46.5" customHeight="1">
      <c r="A12" s="19" t="s">
        <v>91</v>
      </c>
      <c r="B12" s="19">
        <v>1</v>
      </c>
      <c r="C12" s="22" t="s">
        <v>481</v>
      </c>
      <c r="D12" s="47">
        <v>1</v>
      </c>
      <c r="E12" s="91">
        <v>27000</v>
      </c>
    </row>
    <row r="13" spans="1:5" ht="33" customHeight="1" thickBot="1">
      <c r="A13" s="84" t="s">
        <v>91</v>
      </c>
      <c r="B13" s="132">
        <v>2</v>
      </c>
      <c r="C13" s="132" t="s">
        <v>11</v>
      </c>
      <c r="D13" s="133">
        <v>1</v>
      </c>
      <c r="E13" s="134">
        <v>12000</v>
      </c>
    </row>
    <row r="14" spans="1:5" ht="13.5" thickBot="1">
      <c r="A14" s="116" t="s">
        <v>91</v>
      </c>
      <c r="B14" s="117"/>
      <c r="C14" s="118"/>
      <c r="D14" s="16" t="s">
        <v>49</v>
      </c>
      <c r="E14" s="93">
        <f>SUM(E12:E13)</f>
        <v>39000</v>
      </c>
    </row>
    <row r="15" ht="13.5" thickBot="1"/>
    <row r="16" spans="4:5" ht="26.25" thickBot="1">
      <c r="D16" s="16" t="s">
        <v>330</v>
      </c>
      <c r="E16" s="93">
        <f>E7+E9+E11+E14</f>
        <v>3910000</v>
      </c>
    </row>
    <row r="18" ht="13.5" thickBot="1"/>
    <row r="19" spans="1:5" ht="39.75" thickBot="1" thickTop="1">
      <c r="A19" s="6" t="s">
        <v>0</v>
      </c>
      <c r="B19" s="6" t="s">
        <v>8</v>
      </c>
      <c r="C19" s="6" t="s">
        <v>2</v>
      </c>
      <c r="D19" s="58" t="s">
        <v>3</v>
      </c>
      <c r="E19" s="89" t="s">
        <v>9</v>
      </c>
    </row>
    <row r="20" spans="1:5" ht="14.25" thickBot="1" thickTop="1">
      <c r="A20" s="119" t="s">
        <v>6</v>
      </c>
      <c r="B20" s="119"/>
      <c r="C20" s="7"/>
      <c r="D20" s="50"/>
      <c r="E20" s="104"/>
    </row>
    <row r="21" spans="1:5" ht="26.25" thickTop="1">
      <c r="A21" s="4" t="s">
        <v>281</v>
      </c>
      <c r="B21" s="4">
        <v>1</v>
      </c>
      <c r="C21" s="4" t="s">
        <v>282</v>
      </c>
      <c r="D21" s="40">
        <v>2</v>
      </c>
      <c r="E21" s="90">
        <v>26000</v>
      </c>
    </row>
    <row r="22" spans="1:5" ht="51.75" thickBot="1">
      <c r="A22" s="4" t="s">
        <v>281</v>
      </c>
      <c r="B22" s="4">
        <v>2</v>
      </c>
      <c r="C22" s="4" t="s">
        <v>283</v>
      </c>
      <c r="D22" s="40">
        <v>1</v>
      </c>
      <c r="E22" s="92">
        <v>30000</v>
      </c>
    </row>
    <row r="23" spans="1:5" ht="13.5" thickBot="1">
      <c r="A23" s="116" t="s">
        <v>265</v>
      </c>
      <c r="B23" s="117"/>
      <c r="C23" s="118"/>
      <c r="D23" s="16" t="s">
        <v>49</v>
      </c>
      <c r="E23" s="93">
        <f>SUM(E21:E22)</f>
        <v>56000</v>
      </c>
    </row>
    <row r="24" ht="13.5" thickBot="1"/>
    <row r="25" spans="4:5" ht="39" thickBot="1">
      <c r="D25" s="16" t="s">
        <v>331</v>
      </c>
      <c r="E25" s="93">
        <f>E23</f>
        <v>56000</v>
      </c>
    </row>
    <row r="27" ht="13.5" thickBot="1"/>
    <row r="28" spans="1:5" ht="39.75" thickBot="1" thickTop="1">
      <c r="A28" s="6" t="s">
        <v>0</v>
      </c>
      <c r="B28" s="6" t="s">
        <v>8</v>
      </c>
      <c r="C28" s="6" t="s">
        <v>2</v>
      </c>
      <c r="D28" s="58" t="s">
        <v>3</v>
      </c>
      <c r="E28" s="89" t="s">
        <v>9</v>
      </c>
    </row>
    <row r="29" spans="1:5" ht="13.5" customHeight="1" thickBot="1" thickTop="1">
      <c r="A29" s="126" t="s">
        <v>7</v>
      </c>
      <c r="B29" s="127"/>
      <c r="C29" s="130"/>
      <c r="D29" s="130"/>
      <c r="E29" s="131"/>
    </row>
    <row r="30" spans="1:5" ht="26.25" thickTop="1">
      <c r="A30" s="3" t="s">
        <v>132</v>
      </c>
      <c r="B30" s="3">
        <v>1</v>
      </c>
      <c r="C30" s="66" t="s">
        <v>461</v>
      </c>
      <c r="D30" s="51">
        <v>2</v>
      </c>
      <c r="E30" s="115">
        <v>32000</v>
      </c>
    </row>
    <row r="31" spans="1:5" ht="25.5">
      <c r="A31" s="4" t="s">
        <v>132</v>
      </c>
      <c r="B31" s="4">
        <v>2</v>
      </c>
      <c r="C31" s="13" t="s">
        <v>462</v>
      </c>
      <c r="D31" s="40">
        <v>2</v>
      </c>
      <c r="E31" s="90">
        <v>77000</v>
      </c>
    </row>
    <row r="32" spans="1:5" ht="64.5" thickBot="1">
      <c r="A32" s="10" t="s">
        <v>135</v>
      </c>
      <c r="B32" s="4">
        <v>3</v>
      </c>
      <c r="C32" s="13" t="s">
        <v>463</v>
      </c>
      <c r="D32" s="40">
        <v>1</v>
      </c>
      <c r="E32" s="92">
        <v>45000</v>
      </c>
    </row>
    <row r="33" spans="1:5" ht="13.5" thickBot="1">
      <c r="A33" s="116" t="s">
        <v>129</v>
      </c>
      <c r="B33" s="117"/>
      <c r="C33" s="118"/>
      <c r="D33" s="16" t="s">
        <v>49</v>
      </c>
      <c r="E33" s="93">
        <f>SUM(E30:E32)</f>
        <v>154000</v>
      </c>
    </row>
    <row r="34" spans="1:5" ht="12.75">
      <c r="A34" s="10" t="s">
        <v>281</v>
      </c>
      <c r="B34" s="10">
        <v>1</v>
      </c>
      <c r="C34" s="10" t="s">
        <v>306</v>
      </c>
      <c r="D34" s="42">
        <v>1</v>
      </c>
      <c r="E34" s="94">
        <v>732000</v>
      </c>
    </row>
    <row r="35" spans="1:5" ht="12.75">
      <c r="A35" s="4" t="s">
        <v>281</v>
      </c>
      <c r="B35" s="4">
        <v>2</v>
      </c>
      <c r="C35" s="4" t="s">
        <v>307</v>
      </c>
      <c r="D35" s="40">
        <v>1</v>
      </c>
      <c r="E35" s="90">
        <v>21000</v>
      </c>
    </row>
    <row r="36" spans="1:5" ht="25.5">
      <c r="A36" s="4" t="s">
        <v>281</v>
      </c>
      <c r="B36" s="4">
        <v>3</v>
      </c>
      <c r="C36" s="4" t="s">
        <v>308</v>
      </c>
      <c r="D36" s="40">
        <v>1</v>
      </c>
      <c r="E36" s="90">
        <v>11000</v>
      </c>
    </row>
    <row r="37" spans="1:5" ht="25.5">
      <c r="A37" s="4" t="s">
        <v>281</v>
      </c>
      <c r="B37" s="4">
        <v>4</v>
      </c>
      <c r="C37" s="4" t="s">
        <v>309</v>
      </c>
      <c r="D37" s="40">
        <v>1</v>
      </c>
      <c r="E37" s="90">
        <v>11000</v>
      </c>
    </row>
    <row r="38" spans="1:5" ht="13.5" thickBot="1">
      <c r="A38" s="4" t="s">
        <v>281</v>
      </c>
      <c r="B38" s="4">
        <v>5</v>
      </c>
      <c r="C38" s="13" t="s">
        <v>464</v>
      </c>
      <c r="D38" s="40">
        <v>1</v>
      </c>
      <c r="E38" s="92">
        <v>11000</v>
      </c>
    </row>
    <row r="39" spans="1:5" ht="13.5" thickBot="1">
      <c r="A39" s="116" t="s">
        <v>265</v>
      </c>
      <c r="B39" s="117"/>
      <c r="C39" s="118"/>
      <c r="D39" s="16" t="s">
        <v>49</v>
      </c>
      <c r="E39" s="93">
        <f>SUM(E34:E38)</f>
        <v>786000</v>
      </c>
    </row>
    <row r="40" ht="13.5" thickBot="1"/>
    <row r="41" spans="4:5" ht="39" thickBot="1">
      <c r="D41" s="16" t="s">
        <v>332</v>
      </c>
      <c r="E41" s="93">
        <f>E33+E39</f>
        <v>940000</v>
      </c>
    </row>
    <row r="42" ht="13.5" thickBot="1"/>
    <row r="43" spans="4:5" ht="25.5" customHeight="1" thickBot="1">
      <c r="D43" s="16" t="s">
        <v>333</v>
      </c>
      <c r="E43" s="114">
        <f>E16+E25+E41</f>
        <v>4906000</v>
      </c>
    </row>
  </sheetData>
  <sheetProtection/>
  <mergeCells count="11">
    <mergeCell ref="A14:C14"/>
    <mergeCell ref="A39:C39"/>
    <mergeCell ref="A33:C33"/>
    <mergeCell ref="A1:G1"/>
    <mergeCell ref="A4:E4"/>
    <mergeCell ref="A20:B20"/>
    <mergeCell ref="A29:E29"/>
    <mergeCell ref="A7:C7"/>
    <mergeCell ref="A9:C9"/>
    <mergeCell ref="A11:C11"/>
    <mergeCell ref="A23:C2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Treven</dc:creator>
  <cp:keywords/>
  <dc:description/>
  <cp:lastModifiedBy>Helena Gregorc</cp:lastModifiedBy>
  <dcterms:created xsi:type="dcterms:W3CDTF">2013-08-08T09:10:08Z</dcterms:created>
  <dcterms:modified xsi:type="dcterms:W3CDTF">2017-08-21T07:26:35Z</dcterms:modified>
  <cp:category/>
  <cp:version/>
  <cp:contentType/>
  <cp:contentStatus/>
</cp:coreProperties>
</file>