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ad.sigov.si\DAT\MOPE\PP\A Priprava projekta\A09 Seznam projektov- Sprememba uredbe\Leto 2024\5. VG_2024_Uredba\Poslano na GSV\"/>
    </mc:Choice>
  </mc:AlternateContent>
  <xr:revisionPtr revIDLastSave="0" documentId="13_ncr:1_{F1E7B845-0004-4C0A-94D1-A4E58C4BD30A}" xr6:coauthVersionLast="47" xr6:coauthVersionMax="47" xr10:uidLastSave="{00000000-0000-0000-0000-000000000000}"/>
  <bookViews>
    <workbookView xWindow="-110" yWindow="-110" windowWidth="38620" windowHeight="21220" xr2:uid="{00000000-000D-0000-FFFF-FFFF00000000}"/>
  </bookViews>
  <sheets>
    <sheet name="Skupaj " sheetId="1" r:id="rId1"/>
    <sheet name="Sklop 1" sheetId="3" r:id="rId2"/>
    <sheet name="Sklop 2" sheetId="4" r:id="rId3"/>
    <sheet name="Sklop 3" sheetId="5" r:id="rId4"/>
  </sheets>
  <externalReferences>
    <externalReference r:id="rId5"/>
    <externalReference r:id="rId6"/>
  </externalReferences>
  <definedNames>
    <definedName name="_xlnm._FilterDatabase" localSheetId="0" hidden="1">'Skupaj '!$B$1:$Z$108</definedName>
    <definedName name="Izbira">[1]List1!$S$6:$S$6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 i="1" l="1"/>
  <c r="J48" i="3"/>
  <c r="E48" i="3"/>
  <c r="C48" i="3"/>
  <c r="J43" i="4"/>
  <c r="E43" i="4"/>
  <c r="C43" i="4"/>
  <c r="J24" i="5"/>
  <c r="E24" i="5"/>
  <c r="C24" i="5"/>
  <c r="E108" i="1" l="1"/>
  <c r="V106" i="1" l="1"/>
  <c r="V105" i="1"/>
  <c r="R4" i="1" l="1"/>
  <c r="J4" i="1"/>
  <c r="J101" i="1" l="1"/>
  <c r="J108" i="1" l="1"/>
  <c r="S86" i="1" l="1"/>
  <c r="R23" i="1" l="1"/>
  <c r="R22" i="1"/>
  <c r="R21" i="1"/>
  <c r="S21" i="1" s="1"/>
  <c r="T21" i="1" s="1"/>
  <c r="R20" i="1"/>
  <c r="R19" i="1"/>
  <c r="R18" i="1"/>
  <c r="R17" i="1"/>
  <c r="S17" i="1" s="1"/>
  <c r="T17" i="1" s="1"/>
  <c r="R16" i="1"/>
  <c r="S16" i="1" s="1"/>
  <c r="R15" i="1"/>
  <c r="R14" i="1"/>
  <c r="S20" i="1" l="1"/>
  <c r="T20" i="1" s="1"/>
  <c r="T16" i="1"/>
  <c r="S15" i="1"/>
  <c r="T15" i="1" s="1"/>
  <c r="S19" i="1"/>
  <c r="T19" i="1" s="1"/>
  <c r="S23" i="1"/>
  <c r="T23" i="1" s="1"/>
  <c r="S14" i="1"/>
  <c r="T14" i="1" s="1"/>
  <c r="S18" i="1"/>
  <c r="T18" i="1" s="1"/>
  <c r="S22" i="1"/>
  <c r="T22" i="1" s="1"/>
  <c r="R13" i="1" l="1"/>
  <c r="R12" i="1"/>
  <c r="R11" i="1"/>
  <c r="R10" i="1"/>
  <c r="R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1" authorId="0" shapeId="0" xr:uid="{00000000-0006-0000-0000-000001000000}">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276BE391-7DE6-4792-B2EA-D7FB59FEE818}">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5EDCD1B7-A21A-4BD9-B503-F263C37D01EB}">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C8D15736-5156-42EF-88B6-2D4027FE2F8C}">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sharedStrings.xml><?xml version="1.0" encoding="utf-8"?>
<sst xmlns="http://schemas.openxmlformats.org/spreadsheetml/2006/main" count="3245" uniqueCount="688">
  <si>
    <t>ID Stavbe</t>
  </si>
  <si>
    <t>Naziv stavbe</t>
  </si>
  <si>
    <t>Naslov stavbe</t>
  </si>
  <si>
    <t>Kulturna dediščina</t>
  </si>
  <si>
    <t>Naziv javnega sektorja</t>
  </si>
  <si>
    <t>NE</t>
  </si>
  <si>
    <t>Stavba mehansko odporna in stabilna</t>
  </si>
  <si>
    <t>Stavba požarno varna</t>
  </si>
  <si>
    <t>Pripravljalna dokumentacija</t>
  </si>
  <si>
    <t>Terminski načrt izvedbe</t>
  </si>
  <si>
    <t>EI</t>
  </si>
  <si>
    <t>Neto tlorisna površina (m2)</t>
  </si>
  <si>
    <t>DA</t>
  </si>
  <si>
    <t>Opombe</t>
  </si>
  <si>
    <t>Lastništvo</t>
  </si>
  <si>
    <t>MNZ</t>
  </si>
  <si>
    <t xml:space="preserve">NE </t>
  </si>
  <si>
    <t>projekt za izvedbo</t>
  </si>
  <si>
    <t>2015-338-280-21215</t>
  </si>
  <si>
    <t>753/1587</t>
  </si>
  <si>
    <t>PP Slovenska Bistrica</t>
  </si>
  <si>
    <t>Kolodvorska ulica 21 A, 2310 Slovenska Bistrica </t>
  </si>
  <si>
    <t>680/1210</t>
  </si>
  <si>
    <t>PPP Maribor</t>
  </si>
  <si>
    <t>Ptujska cesta 117, Maribor </t>
  </si>
  <si>
    <t>2015-180-182-27586</t>
  </si>
  <si>
    <t>2017-235-232-42811</t>
  </si>
  <si>
    <t>1754/506-10,11</t>
  </si>
  <si>
    <t>PU Ljubljana - SKP</t>
  </si>
  <si>
    <t>Prušnikova 51, 1000 Ljubljana </t>
  </si>
  <si>
    <t>2100/1064</t>
  </si>
  <si>
    <t>PU Kranj, PP, PPP</t>
  </si>
  <si>
    <t>Bleiweisova cesta 3, Kranj</t>
  </si>
  <si>
    <t>2015-338-280-18507</t>
  </si>
  <si>
    <t>Rocenska ulica 56, 1000 Ljubljana</t>
  </si>
  <si>
    <t>Ocenjena investicijska vrednost - skupna (EUR)</t>
  </si>
  <si>
    <t>lastnik RS, dokončni upravljavec MNZ</t>
  </si>
  <si>
    <t>lastni viri (proračunska sredstva MNZ)</t>
  </si>
  <si>
    <t>za dele stavbe št. 6 in 7 je lastnik RS, dokončni upravljavec MNZ</t>
  </si>
  <si>
    <t>2015-180-182-27688 (za dele stavbe št. 6 in 7)</t>
  </si>
  <si>
    <t>lastni viri</t>
  </si>
  <si>
    <t>MORS</t>
  </si>
  <si>
    <t>2022-2023</t>
  </si>
  <si>
    <t>NI</t>
  </si>
  <si>
    <t>Redni proračun Ministrstva za obrambo, KS</t>
  </si>
  <si>
    <t>RS</t>
  </si>
  <si>
    <t>v upravljanju Ministrstva za obrambo</t>
  </si>
  <si>
    <t>Ambulanta</t>
  </si>
  <si>
    <t>Kuhinja</t>
  </si>
  <si>
    <t>2021-2022</t>
  </si>
  <si>
    <t>659-2246</t>
  </si>
  <si>
    <t>Stražnica</t>
  </si>
  <si>
    <t>Ramovševa 2, 2000 Maribor</t>
  </si>
  <si>
    <t xml:space="preserve"> DIIP izdelan in potrjen
v postopku naročila REP, DIIP, PIZ, IP</t>
  </si>
  <si>
    <t>2023-2024</t>
  </si>
  <si>
    <t>659-2338</t>
  </si>
  <si>
    <t>Upravna stavba</t>
  </si>
  <si>
    <t>659-2430</t>
  </si>
  <si>
    <t>ambulanta</t>
  </si>
  <si>
    <t>659-1918</t>
  </si>
  <si>
    <t>Nastanitveni objekt</t>
  </si>
  <si>
    <t>659-1978</t>
  </si>
  <si>
    <t>kuhinja</t>
  </si>
  <si>
    <t>1302-921</t>
  </si>
  <si>
    <t>Upravno-namestitveni objekt</t>
  </si>
  <si>
    <t>Cerklje ob Krki 4a, 8263 Cerklje ob Krki</t>
  </si>
  <si>
    <t>REP, DIIP in IP (izdelana in potrjena) 
potrebna novelacija IP</t>
  </si>
  <si>
    <t>1302-920</t>
  </si>
  <si>
    <t>1302-919</t>
  </si>
  <si>
    <t>1302-918</t>
  </si>
  <si>
    <t>1302-916</t>
  </si>
  <si>
    <t>1302-915</t>
  </si>
  <si>
    <t>1302-914</t>
  </si>
  <si>
    <t>1302-917</t>
  </si>
  <si>
    <t>1302-730</t>
  </si>
  <si>
    <t>Klub, fitnes</t>
  </si>
  <si>
    <t>1302-732</t>
  </si>
  <si>
    <t>MZ</t>
  </si>
  <si>
    <t>2021-2023</t>
  </si>
  <si>
    <t>1726-438</t>
  </si>
  <si>
    <t>Glavna stavba Hospital</t>
  </si>
  <si>
    <t>Zaloška cesta 7, LJ</t>
  </si>
  <si>
    <t>2015-196-77-16206</t>
  </si>
  <si>
    <t>1737-933</t>
  </si>
  <si>
    <t>Negovalna bolnišnica</t>
  </si>
  <si>
    <t>Vrazov trg 1, LJ</t>
  </si>
  <si>
    <t>2020-2023</t>
  </si>
  <si>
    <t>2015-230-8-13067</t>
  </si>
  <si>
    <t>2315-318</t>
  </si>
  <si>
    <t>Splošna bolnišnica Nova Gorica</t>
  </si>
  <si>
    <t>Ulica padlih borcev 13, Šempeter pri Gorici</t>
  </si>
  <si>
    <t>2015-50-28-7117</t>
  </si>
  <si>
    <t>2315-327</t>
  </si>
  <si>
    <t>Bolnišnica Šempeter patologija</t>
  </si>
  <si>
    <t>2015-50-28-7131</t>
  </si>
  <si>
    <t>2315-329</t>
  </si>
  <si>
    <t>2015-50-28-7129</t>
  </si>
  <si>
    <t>2307-210</t>
  </si>
  <si>
    <t>Bolnica Stara gora Paviljon P4</t>
  </si>
  <si>
    <t>Liskur 23a, Rožna dolina</t>
  </si>
  <si>
    <t>2015-50-28-7116</t>
  </si>
  <si>
    <t>2315-640</t>
  </si>
  <si>
    <t>Bolnica Mikrolaboratorij</t>
  </si>
  <si>
    <t>2315-639</t>
  </si>
  <si>
    <t>Bolnica Uprava</t>
  </si>
  <si>
    <t>2315-638</t>
  </si>
  <si>
    <t>Bolnica Tehnične službe</t>
  </si>
  <si>
    <t>Bolnišnica za ginekologiko in porodništvo Kranj</t>
  </si>
  <si>
    <t>Kidričeva 28a, 4000 Kranj</t>
  </si>
  <si>
    <t>2014-162-166-2</t>
  </si>
  <si>
    <t xml:space="preserve"> narejen elaborat gradbene fizike, REP, DIIP 2019; IP in PZI v fazi naročanja</t>
  </si>
  <si>
    <t>2306-737</t>
  </si>
  <si>
    <t xml:space="preserve">NLZOH - Nova Gorica  </t>
  </si>
  <si>
    <t xml:space="preserve"> Vipavska cesta 13, Nova Gorica</t>
  </si>
  <si>
    <t>2015-149-4-29525</t>
  </si>
  <si>
    <t>1726-319</t>
  </si>
  <si>
    <t>NLZOH - Ljubljana</t>
  </si>
  <si>
    <t>Grablovičeva 44, LJ</t>
  </si>
  <si>
    <t>2015-149-4-6623</t>
  </si>
  <si>
    <t>1726-300</t>
  </si>
  <si>
    <t>Bohoričeva 15, LJ</t>
  </si>
  <si>
    <t>2015-149-4-31110</t>
  </si>
  <si>
    <t>2636-2163; 2636-2064</t>
  </si>
  <si>
    <t>URI SOČA-Orhideja</t>
  </si>
  <si>
    <t>Orhideja</t>
  </si>
  <si>
    <t>2015-60-51-8413</t>
  </si>
  <si>
    <t>2636-1634</t>
  </si>
  <si>
    <t>URI SOČA-Vrtnica</t>
  </si>
  <si>
    <t>Vrtnica</t>
  </si>
  <si>
    <t>2015-60-51-8408</t>
  </si>
  <si>
    <t>681-4698</t>
  </si>
  <si>
    <t>2015-60-51-8407</t>
  </si>
  <si>
    <t>659-582</t>
  </si>
  <si>
    <t>MFT UKC Maribor</t>
  </si>
  <si>
    <t>Ljubljanska ulica 5, 2000 Maribor</t>
  </si>
  <si>
    <t>React-EU (OP 14-20)
Predlog za 100 % financiranje iz React-EU. Čaka se odločitev, ki naj bi bila znana v novembru 2020</t>
  </si>
  <si>
    <t>REP, DIIP, PIZ, IP</t>
  </si>
  <si>
    <t>2242-46</t>
  </si>
  <si>
    <t>Petrovo Brdo 5</t>
  </si>
  <si>
    <t>revizija PZI 2020, DIIP in  IP 2020, soglasje MDDSZ in MF 2020</t>
  </si>
  <si>
    <t>2020-2022</t>
  </si>
  <si>
    <t>Financiranje je prevideno z dolžniškimi viri, ustrezna soglasja za pridobitev le teh imamo pridobljena. Poleg dolžniških virov so predvidena tudi nepovratna finančna sredstva. Vloga za pridobirev le teh še ni bila oddana. Nepovratna sredstva ne predstavljajo ključnega elementa financiranja investicije, saj jih prejmemo šele po zaključeni investiciji. Tako predstavljajo le vir s katerim bo mogoče hitreje vrniti dolžniške vire</t>
  </si>
  <si>
    <t>1.309.797.77</t>
  </si>
  <si>
    <t xml:space="preserve">Višina nepovratnih sredstev je predvidena v višini 185.141,88€. Lastna sredstva so predvidena v višini 1.124.655,89€ z DDV. </t>
  </si>
  <si>
    <t>DU Podbrdo</t>
  </si>
  <si>
    <t>Vsa potrebna dokumentacija. Lastna sredstva. Predviden pričetek del 2021 konec 2022</t>
  </si>
  <si>
    <t>1115-891</t>
  </si>
  <si>
    <t>Šolska ulica 4</t>
  </si>
  <si>
    <t>DGD, IP, DIIP junij 2020</t>
  </si>
  <si>
    <t>2020-603-87-82536</t>
  </si>
  <si>
    <t>do 80% udeležba iz EU razpisov</t>
  </si>
  <si>
    <t>do 2023</t>
  </si>
  <si>
    <t>2649-10</t>
  </si>
  <si>
    <t>Dom starejših občanov Polde Eberl-Jamski</t>
  </si>
  <si>
    <t>Izlake 13, Izlake</t>
  </si>
  <si>
    <t>gradbeno dovoljenje in PGD za prenovo negovalnega dela Doma</t>
  </si>
  <si>
    <t>2021-2025</t>
  </si>
  <si>
    <t>2020-603-87-82434</t>
  </si>
  <si>
    <t>Sredstva še niso načrtovana v finančnem načrtu za leto 2020. Za leto 2021 se bodo sredstva načrtovala glede na razpoložljiva sredstva zavoda.</t>
  </si>
  <si>
    <t>800.000 - lastna sredstva (amortizacija in najem kredita),                     700.000 - ostala sredstva (proračun RS, sredstva EU)</t>
  </si>
  <si>
    <t>1.500.000,00 (brez DDV)</t>
  </si>
  <si>
    <t>MP</t>
  </si>
  <si>
    <t>1300-279</t>
  </si>
  <si>
    <t>OKRAJNO SODIŠČE V BREŽICAH</t>
  </si>
  <si>
    <t>Cesta prvih borcev 48, 8250 Brežice</t>
  </si>
  <si>
    <t>REP 2013, PZI, PGD;  pripravljalna dokumentacija v smislu DIIP, IP za konkretno posamezno investicijo ni izdelana, saj gre pri sanaciji  za investicijsko-vzdrževalna dela stavb pravosodnih organov, za katere je izdelan investicijski program "Investicijsko vzdrževanje stavb pravosodnih organov "</t>
  </si>
  <si>
    <t>2015-311-37-14589</t>
  </si>
  <si>
    <t>Republika Slovenija</t>
  </si>
  <si>
    <t>1456-683</t>
  </si>
  <si>
    <t>OKROŽNO SODIŠČE V NOVEM MESTU</t>
  </si>
  <si>
    <t>Jerebova 2, Novo mesto</t>
  </si>
  <si>
    <t>REP 2013, Revizija REP 2016; dokumentacija DIIP in IP je bila izdelana za konkretni projekt za potrebo prijave projekta na povabilo MZI, vendar zaradi naknadnih sprememb (vezanih na nove pogoje in dolg postopek presoje odločitve o podpori) projekt naposled ni bil izveden in je ta inv.dok. sedaj zastarala. Nova pripravljalna dokumentacija v smislu DIIP, IP za konkretno posamezno investicijo ni izdelana, saj gre pri sanaciji  za investicijsko-vzdrževalna dela stavb pravosodnih organov, za katere je izdelan investicjski program "Investicijsko vzdrževanje stavb pravosodnih organov "</t>
  </si>
  <si>
    <t>2015-311-37-14405</t>
  </si>
  <si>
    <t>investicijo izvaja MP; upravljavec URSIKS</t>
  </si>
  <si>
    <t xml:space="preserve">n.p. (nova stavba) </t>
  </si>
  <si>
    <t>Zavod za prestajanje kazni zapora Ljubljana</t>
  </si>
  <si>
    <t>Število stavb</t>
  </si>
  <si>
    <t>Število projektov</t>
  </si>
  <si>
    <t>MK</t>
  </si>
  <si>
    <t>OPOMBE</t>
  </si>
  <si>
    <t xml:space="preserve">React-EU (OP 14-20)
Predlog za 100 % financiranje iz React-EU. </t>
  </si>
  <si>
    <t>Muzej novejše zgodovine Slovenije</t>
  </si>
  <si>
    <t>Celovška cesta 23, Ljubljana</t>
  </si>
  <si>
    <t>DA, EŠD 3769, KS lokalnega pomena</t>
  </si>
  <si>
    <t xml:space="preserve">da, energetska prenova </t>
  </si>
  <si>
    <t>da</t>
  </si>
  <si>
    <t>Projektna dokumentacija faze PZI</t>
  </si>
  <si>
    <t>ne</t>
  </si>
  <si>
    <t>DA, EŠD 9437, KD</t>
  </si>
  <si>
    <t>Skalickega ulica 1, Novo mesto</t>
  </si>
  <si>
    <t>DA, EŠD 89, KS državnega pomena</t>
  </si>
  <si>
    <t>Dom upokojencev Podbrdo
Stanovanjska skupnost</t>
  </si>
  <si>
    <t>Dom upokojencev  Vrhnika - Enota za zagotavljanje dnevnih oblik varstva Vrhnika</t>
  </si>
  <si>
    <t>Stara Vrhnika</t>
  </si>
  <si>
    <t>IP-2020,                                   DIIP-2020,                               PZI-2021</t>
  </si>
  <si>
    <t xml:space="preserve">Začetek projekta (sklep o potrditvi DIIP): 10/2020 
Izvedba del ter nakup in montaža notranje opreme: 03/2021-12/2022
Predaja izvedenih del namenu: 12/2022  
Oddaja zadnjega zahtevka za sofinanciranje: 10/2022-11/2022
Zaključek projekta (priprava končnega poročila): 03/2023
</t>
  </si>
  <si>
    <t>Lastni viri DU Vrhnika in Javni viri RS in EU (MDDSZ: ESRR in SLO udeležba)</t>
  </si>
  <si>
    <t>*  Lastni viri DU Vrhnika:  822.338,79 EUR      *Javni viri RS in EU (MDDSZ: ESRR in SLO udeležba): 717.383,00 EUR</t>
  </si>
  <si>
    <t>Pogodba o sofinanciranju projekta je podpisana med DUV in MDDSZ z dne 22.04.2021. Projekt se sofinancira iz operativnega programa za izvajanje Evropske kohezijske politike v obdobju 2014-2020.</t>
  </si>
  <si>
    <t>menjava stavbnega pohištva 2019, izvedba izolacije fasade zaključena v letu 2021, Izvedena kotlovnica v letu 2008</t>
  </si>
  <si>
    <t>menjava stavbnega pohištva, energetska sanacija ovoja in menjava energenta s kotlovnico zaključena v letu 2020</t>
  </si>
  <si>
    <t>načrtovana pridobitev evropskih sredstev, vloga 2021, lastna sredstva načrtovana v proračunu 2021/22 - OP EKP</t>
  </si>
  <si>
    <t>energetska sanacija ovoja zaključena v letu 2020</t>
  </si>
  <si>
    <t>2022-2025</t>
  </si>
  <si>
    <t>URI SOČA-CPR Maribor
(glavna stavba)</t>
  </si>
  <si>
    <t>Čufarjeva cesta 5
Maribor</t>
  </si>
  <si>
    <t>681-4689</t>
  </si>
  <si>
    <t>URI SOČA-CPR Maribor
(prizidek)</t>
  </si>
  <si>
    <t>Bivši ZVD</t>
  </si>
  <si>
    <t>NOVA INFEKCIJSKA KLINIKA PRIZIDEK</t>
  </si>
  <si>
    <t>2022-2024</t>
  </si>
  <si>
    <t>ENERGETSKA SANACIJA STAVBE PROMETNE ŠOLE MARIBOR</t>
  </si>
  <si>
    <t>*Novi viri financiranja Podatki z dne 22.6.2021:Vir financiranja je 5.656.199,35 (iz evropske kohezijske politike 4.500.000,00 EUR in UKC Ljubljana 1.156.199,35 EUR).
* Ocenjena investisijska vrednost: 8.994.456,35 eur
* Ocenjena investicijska vrednost po virih : EU kohezija 4.500.000,00 EUR -    UKC Ljubljana 1.156.199,35 EUR</t>
  </si>
  <si>
    <t>EU sredstva, JR, lastna sredstva, program OP EKP 2014-2020, sklenjena pogodba o sofinanciranju projekta "Prizidava k Lambrechtovem domu", skupaj nepovratna sredstva 717.383,00 EUR, sklad ESRR</t>
  </si>
  <si>
    <t>REP 2019, investicijska dokumentacija</t>
  </si>
  <si>
    <t xml:space="preserve">- iz naslova energetske sanacije (kohezija ŠJS) oddana popolna vloga s celotno dokumentacijo: DIIP; PIZ; IP, REP PZI in strokovni elaborati;
- za React: novelacija IP v zaključni fazi, PZI za celostno obnovo v zaključni fazi </t>
  </si>
  <si>
    <t>Energetska sanacija stavbe ZVD</t>
  </si>
  <si>
    <t xml:space="preserve">REP izdelan 
ID izdelan
DGD izdelan
vloga Izdelana
</t>
  </si>
  <si>
    <t>lastni viri (proračunska sredstva MZ)</t>
  </si>
  <si>
    <t>Ocenjena investicijska vrednost - po  virih, (za MORS-ove operacije upravičeni stroški-US), EUR</t>
  </si>
  <si>
    <t>Za MORS-ove opercije neupravičeni stroški -NUS (EUR)</t>
  </si>
  <si>
    <t>Predvideni viri financiranja (obrazložite v kakšni fazi je pridobivanje teh virov)</t>
  </si>
  <si>
    <t>1751-64-1, 1751-64-2, 1751-64-3, 1751-64-4</t>
  </si>
  <si>
    <t>PA Tacen</t>
  </si>
  <si>
    <t>?</t>
  </si>
  <si>
    <t>sofinanciranje znotraj programa RRF</t>
  </si>
  <si>
    <t>2023-2025</t>
  </si>
  <si>
    <t>NOO</t>
  </si>
  <si>
    <t>REP in DIIP, februar 2022</t>
  </si>
  <si>
    <t>REP in DIIP februar 2022</t>
  </si>
  <si>
    <t>1722-4870-1, 1722-4870-2</t>
  </si>
  <si>
    <t>Samski dom</t>
  </si>
  <si>
    <t>Ljubljana Jeranova 14 Ljubljana</t>
  </si>
  <si>
    <t>Narodni muzej Slovenije</t>
  </si>
  <si>
    <t>Slovenska filharmonija</t>
  </si>
  <si>
    <t>SNG Maribor</t>
  </si>
  <si>
    <t>ZVKDS Kranj</t>
  </si>
  <si>
    <t>ZVKDS Ljubljana</t>
  </si>
  <si>
    <t>ZVKDS Nova Gorica</t>
  </si>
  <si>
    <t>1725-57</t>
  </si>
  <si>
    <t>1725-566</t>
  </si>
  <si>
    <t>657-2339</t>
  </si>
  <si>
    <t>2100-791</t>
  </si>
  <si>
    <t>2679-670</t>
  </si>
  <si>
    <t>2304-574</t>
  </si>
  <si>
    <t>1483-235</t>
  </si>
  <si>
    <t>ZVKDS Novo mesto</t>
  </si>
  <si>
    <t>Prešernova ulica 20, Ljubljana</t>
  </si>
  <si>
    <t>Kongresni trg 10, Ljubljana</t>
  </si>
  <si>
    <t>Slovenska ulica 27, Maribor</t>
  </si>
  <si>
    <t>Tomšičeva ulica 7, Kranj</t>
  </si>
  <si>
    <t xml:space="preserve"> Tržaška cesta 4, Ljubljana</t>
  </si>
  <si>
    <t xml:space="preserve"> Delpinova ulica 16, Nova Gorica </t>
  </si>
  <si>
    <t>DA, EŠD 375, 8797, KS državnega pomena</t>
  </si>
  <si>
    <t>DA, EŠD 9666, KS državnega pomena</t>
  </si>
  <si>
    <t>DA, EŠD 6188, EŠD 424, KS državnega pomena</t>
  </si>
  <si>
    <t>DA, stavba je del starega  mestnega jedra</t>
  </si>
  <si>
    <t>REP, junij 2016; DIIP januar 2022</t>
  </si>
  <si>
    <t>REP avgust 2016, DIIP december 2021</t>
  </si>
  <si>
    <t>REP avgust 2016, novelacija v pripravi; DIIP 2014, IP v izdelavi</t>
  </si>
  <si>
    <t>Investicija v tekočih cenah, vrednost investicije z DDV je 1.729.562 EUR, oz. 1.417.674 EUR brez DDV.DDV v višini 311.888,34 EUR krije proračun RS.</t>
  </si>
  <si>
    <t>Vrednost investicije je 218.380 EUR z DDV, oz. 179.000 EUR brez DDV. DDV v višini 39.380 EUR krije proračun RS</t>
  </si>
  <si>
    <t>Predmet investicije je obnova S trakta  gradu Grm, kot 1. faza njegove celovite prenove. Skupna vrednost investicije v e nerg. prenovo in ostalo je  1.750.980 EUR z DDV, oz. 1.435.230 EUR brez DDV. DDV v višini 315.750 EUR krije proračun RS-</t>
  </si>
  <si>
    <t>2175 1441</t>
  </si>
  <si>
    <t>658 1973</t>
  </si>
  <si>
    <t>657 706_x000D_
657 750</t>
  </si>
  <si>
    <t>Srednja šola Jesenice</t>
  </si>
  <si>
    <t>Študentski dom 15 Študentskih domov  Univerze v Mariboru</t>
  </si>
  <si>
    <t xml:space="preserve">Depandansa in objekt Telovadnice   Študentskega doma 1  Univerze v Mariboru na Tryševi </t>
  </si>
  <si>
    <t>Ulica bratov Rupar 2_x000D_
4270 Jesenice</t>
  </si>
  <si>
    <t>Koroška cesta 158, Maribor</t>
  </si>
  <si>
    <t>Pri parku 5 in Pri parku 7, Maribor</t>
  </si>
  <si>
    <t>REP, št. dok. 3 / 2019, april 2019;
REP, št. dok. 2 / 2019, april 2019, DIIP februar 2019, IP september 2021</t>
  </si>
  <si>
    <t>maj 2023, junij 2023</t>
  </si>
  <si>
    <t>izdelan PZI dokumentacija. Zaradi povišanja vrednosti investicije bo potrebno zagotoviti dodatna sredstva, kar lahko vpliva na časovnico. Ali je predvidena samo EPS? Predvidena je celovita prenova objekta.</t>
  </si>
  <si>
    <t>Pripravljena je RD za izbor izvajalca GOI del. Zaradi povišanja vrednosti investicije bo potrebno zagotoviti dodatna sredstva, kar lahko vpliva na časovnico. Ali je predvidena samo EPS? Predvidena je celovita prenova objektov.</t>
  </si>
  <si>
    <t>Lambrechtov dom Slovenske Konjice</t>
  </si>
  <si>
    <t xml:space="preserve">REP, DIIP,IP, PIZ, ocena JZP (izdelana in potrjena) </t>
  </si>
  <si>
    <t>REP, DIIP,IP, PIZ, ocena JZP (izdelana in potrjena)</t>
  </si>
  <si>
    <t>izdelan OPPN, pridobljeno gradbeno dovoljenje z okoljevarstvenim soglasjem po integralnem postopku, zgrajeni črpalni in ponikovalni vodnjaki, izdelana investicijska dokumentacija, izdelana projektna dokumentacija</t>
  </si>
  <si>
    <t>2024-2026</t>
  </si>
  <si>
    <t>FASADA+OKNA = 103.325,57 EUR z DDV DODATI STROJNE INST. Kotlovnica: 27.067,09 EUR z DDV - Investicija v menjavo stavbnega pohištva in izvedbo izolacije fasade je zaključena. Investicija je zaključena iz finančnega vira MNZ.</t>
  </si>
  <si>
    <t>FASADA + OKNA = 216.169,37 EUR z DDV DODATI STROJNE INST. Kotlovnica, radiatorji, rermostatski ventili in plinski priključek: 136.686,85 EUR z DDV. -  Investicija v menjavo stavbnega pohištva in izvedbo izolacije fasade ter menjava energenta s kotlovnico je zaključena. Investicija je zaključena iz finančnega vira MNZ.</t>
  </si>
  <si>
    <t>Investicija v energetsko sanacijo fasadnega ovoja je zaključena. Investicija je zaključena iz finančnega vira MNZ.</t>
  </si>
  <si>
    <t>nova stavba</t>
  </si>
  <si>
    <t>Novogradnje enote Doma upokojencev Nova Gorica v Bovcu</t>
  </si>
  <si>
    <t>GD pridobljeno, PIZ, v teku JR za gradnjo</t>
  </si>
  <si>
    <t>proračun RS, NRP št. 2611-22-0924, proračun Občine Bovec</t>
  </si>
  <si>
    <t>6.400.000,00 proračun RS, 1.112.651,16 Občina Bovec</t>
  </si>
  <si>
    <t>Novogradnja enote Doma starejših Šmarje pri Jelšah v Kozjem</t>
  </si>
  <si>
    <t>GD pridobljeno, oddano JN za PIZ in gradnjo</t>
  </si>
  <si>
    <t>proračun RS, NRP št. 2611-21-0913, sredstva Doma starejših Šmarje pri Jelšah</t>
  </si>
  <si>
    <t>4.776.376,78 proračun RS, 999.167,22 lastni viri zavoda</t>
  </si>
  <si>
    <t>Novogradnja enote Doma starejših Šmarje pri Jelšah v Podčetrtku</t>
  </si>
  <si>
    <t>GD pridobljeno, v teku JN za oddajo PIZ in gradnjo</t>
  </si>
  <si>
    <t>proračun RS, NRP št. 2611-22-0903, sredstva Doma starejših Šmarje pri Jelšah</t>
  </si>
  <si>
    <t>3.482.884,06 proračun RS, 1.983,36 lastni viri zavoda</t>
  </si>
  <si>
    <t>Dokončanje gradnje enote Doma starejših Rakičan v Črenšovcih</t>
  </si>
  <si>
    <t>GD pridobljeno, v teku JN za gradnjo</t>
  </si>
  <si>
    <t>proračun RS, NRP št. 2611-21-0907</t>
  </si>
  <si>
    <t>1.968.556,33 proračun RS</t>
  </si>
  <si>
    <t>Novogradnja enote Doma starejših Šmarje pri Jelšah v Rogatcu</t>
  </si>
  <si>
    <t>GD pridobljeno, dela potekajo</t>
  </si>
  <si>
    <t>sredstva REACT EU, št. OP20.07964, sredstva Doma starejših Šmarje pri Jelšah</t>
  </si>
  <si>
    <t>3.647.126,88 REACT-EU, 111.952,54 lastni viri zavoda</t>
  </si>
  <si>
    <t>Nadomestna gradnja Doma upokojencev Ajdovščina</t>
  </si>
  <si>
    <t>sredstva REACT EU, št. OP20.07961, sredstva Doma upokojencev Ajdovščina</t>
  </si>
  <si>
    <t>12.000.000,00 REACT-EU, 4.535.235,62 lastni viri zavoda</t>
  </si>
  <si>
    <t>Nadomestna gradnja Doma za varstvo starejših Velenje</t>
  </si>
  <si>
    <t>sredstva REACT EU, št. OP20.07980, sredstva Doma upokojencev Velenje</t>
  </si>
  <si>
    <t>12.000.000,00 REACT-EU, 5.126.865,84 lastni viri zavoda</t>
  </si>
  <si>
    <t>Novogradnja enote Koroškega doma starostnikov v Ravnah na Kor.</t>
  </si>
  <si>
    <t>sredstva REACT EU, št. OP20.07966, proračun RS, št. NRP 2611-22-0930</t>
  </si>
  <si>
    <t>3.529.451,07 REACT-EU, 2.467.524,72 proračun RS</t>
  </si>
  <si>
    <t xml:space="preserve">Sredstva za izdelavo projekta, ki se izvaja v l. 2022-2025, so zagotovljena v proračunu 2023/2024, druga potrebna sredstva pa bodo planirana v naslednjih večletnih proračunih.  </t>
  </si>
  <si>
    <t>V letih 2021 in 2022 je bila izdelana projektna dokumentacija in pridobljeno gradbeno dovoljenje; razpis za GOI dela se bo pričel v letu 2023; izvedba del bo predvidoma v l. 2023-2025.</t>
  </si>
  <si>
    <t>2605-1411 (Ferrarska 7), 2605-1981 (Ferrarska 9)</t>
  </si>
  <si>
    <t>OKROŽNO SODIŠČE V KOPRU</t>
  </si>
  <si>
    <t>Ferrarska ulica 7, 9, 6000 Koper</t>
  </si>
  <si>
    <t>REP 2014,  pripravljalna dokumentacija v smislu DIIP, IP za konkretno posamezno investicijo ni izdelana, saj gre pri sanaciji  za investicijsko-vzdrževalna dela stavb pravosodnih organov, za katere je izdelan investicijski program "Investicijsko vzdrževanje stavb pravosodnih organov"</t>
  </si>
  <si>
    <t>2015-311-37-14595</t>
  </si>
  <si>
    <t>MP/MJU</t>
  </si>
  <si>
    <t>1077-3286</t>
  </si>
  <si>
    <t xml:space="preserve">Okrajno sodišče v Celju, Upravno sodišče RS, Zunanji oddelek v Celju, Delovno sodišče v Celju </t>
  </si>
  <si>
    <t>Ljubljanska cesta 1a, Celje</t>
  </si>
  <si>
    <t>2014-150-136-2548 za dele stavbe od 1-11</t>
  </si>
  <si>
    <t>657/1746</t>
  </si>
  <si>
    <t>Trg Leona Štuklja 10, Maribor</t>
  </si>
  <si>
    <t>/</t>
  </si>
  <si>
    <t>MSP</t>
  </si>
  <si>
    <t>Novogradnja enote Doma upokojencev Domžale v Občini Moravče</t>
  </si>
  <si>
    <t>proračun RS, NRP št. 2611-23-0902</t>
  </si>
  <si>
    <t>8.622.911,56 proračun RS, ostalo drugi viri</t>
  </si>
  <si>
    <t>Gradnja prizidka k Domu upokojencev Polzela</t>
  </si>
  <si>
    <t>proračun RS, NRP št. 2611-23-0903</t>
  </si>
  <si>
    <t>4.724.436,52 proračun RS, 929.762,76 Dom Polzela</t>
  </si>
  <si>
    <t>celovita energetska sanacija v okviru NOO v letih 2023-2026</t>
  </si>
  <si>
    <t>kotlovnica v letu 2012, celovita energetska sanacija v okviru NOO v letih 2023-2026</t>
  </si>
  <si>
    <t>2023-2027</t>
  </si>
  <si>
    <t>2024-2027</t>
  </si>
  <si>
    <t xml:space="preserve">   lastni viri (proračunska sredstva MNZ)</t>
  </si>
  <si>
    <t>Zaradi spremembe PURES-a je potrebno naročiti novelacijo izdelave REP-a in novelacijo DIIP-a z izdelavo PIZ -a in IP-ja. Sledi izdelava projektne dokumentacije PZI.  MNZ objekt Jeranova ulica (samski dom) ne bo prijavilo na NOO temveč namerava izvedbo realizirati iz lastnih sredstev.</t>
  </si>
  <si>
    <t>lastni viri in REACT</t>
  </si>
  <si>
    <t>projekt se financira iz programa RRF - podatki marec 2023</t>
  </si>
  <si>
    <t>React-EU</t>
  </si>
  <si>
    <t>Proračunkski viri</t>
  </si>
  <si>
    <t>proračunski viri</t>
  </si>
  <si>
    <t>Proračunski viri</t>
  </si>
  <si>
    <t>zaključena investicija</t>
  </si>
  <si>
    <t>REP, ID, DGD, Odločitev o podpori</t>
  </si>
  <si>
    <t>React-EU-ESRR (OP 14-20)
PN15.1</t>
  </si>
  <si>
    <t>EU 7.491.135,88
SLO 1.321.965,15</t>
  </si>
  <si>
    <t>v izvajanju</t>
  </si>
  <si>
    <t>priprava REP, 2021, priprava PZI 2022</t>
  </si>
  <si>
    <t>NADOMESTNA NOVOGRADNJA STAVBE ODDELKA ZA INFEKCIJSKE BOLEZNI IN VROČINSKA STANJA 
V UKC MARIBOR</t>
  </si>
  <si>
    <t>DIIP</t>
  </si>
  <si>
    <t>Bohoričeva ulica 15, 1000 Ljubljana</t>
  </si>
  <si>
    <t>projektni natečaj, DIIP, IDP, DGD, GD</t>
  </si>
  <si>
    <t>2022-2026</t>
  </si>
  <si>
    <t>Načrt za okrevanje in odpornost</t>
  </si>
  <si>
    <t>70.000.000 NOO
36.000.000 MZ</t>
  </si>
  <si>
    <t>40.000.000 NOO
4.673.000 MZ</t>
  </si>
  <si>
    <t>IZOLACIJSKI ODDELEK KLINIKE GOLNIK</t>
  </si>
  <si>
    <t>Golnik 36, 4204 Golnik</t>
  </si>
  <si>
    <t>DIIP, PIZ, IP, IDP</t>
  </si>
  <si>
    <t>Vir financiranja</t>
  </si>
  <si>
    <t>ESRR sklad</t>
  </si>
  <si>
    <t>REACT-EU</t>
  </si>
  <si>
    <t xml:space="preserve">MNZ
</t>
  </si>
  <si>
    <t>proračunski viri, KS</t>
  </si>
  <si>
    <t>lastni vir</t>
  </si>
  <si>
    <r>
      <rPr>
        <b/>
        <u/>
        <sz val="11"/>
        <rFont val="Calibri"/>
        <family val="2"/>
        <charset val="238"/>
        <scheme val="minor"/>
      </rPr>
      <t xml:space="preserve">Leto 2020: </t>
    </r>
    <r>
      <rPr>
        <sz val="11"/>
        <rFont val="Calibri"/>
        <family val="2"/>
        <charset val="238"/>
        <scheme val="minor"/>
      </rPr>
      <t xml:space="preserve">izvedba kemijske analize nasujta za potrebe izdelave presoje vplivov na okolje; - izvedba analiza možnosti ponovne uporabe predvidenega izkopnega materiala za potrebe izdelave presoje vplivov na okolje; izdelava presoje vplivov na okolje;- izdelava projektna dokumentacija DGD; vložitev zahteve za pridobitev gradbenega dovoljenja in okoljevarstvenega soglasja na Ministrstvo za okolje in prostor dne 23. 10. 2020; izgradnja dveh črpalnih in dveh ponikovalnih vodnjakov za potrebe izdelave hidrogeološkega poročila za vodni vir v profilu odvzemnega objekta in za zagotovitev ogrevanja objekta načrtovane novogradnje ZPKZ Ljubljana; izdelava hidrogeološkega poročila za potrebe pridobitve vodnega dovoljenja in vodne pravice;  izvedba preizkusa javno-zasebnega partnerstva; začetek izdelave PZI projektne dokumentacije in BIM modela; začetek izdelave razpisne dokumentacije za izbiro izvajalca GOI del in opreme.
</t>
    </r>
    <r>
      <rPr>
        <b/>
        <u/>
        <sz val="11"/>
        <rFont val="Calibri"/>
        <family val="2"/>
        <charset val="238"/>
        <scheme val="minor"/>
      </rPr>
      <t>Leto 2021:</t>
    </r>
    <r>
      <rPr>
        <sz val="11"/>
        <rFont val="Calibri"/>
        <family val="2"/>
        <charset val="238"/>
        <scheme val="minor"/>
      </rPr>
      <t xml:space="preserve"> pridobitev gradbenega dovoljenja; dokončanje investicijske dokumentacije; dokončanje PZI projektne dokumentacije in BIM modela; priprava razpisne dokumentacije za izbiro izvajalca GOI del in opreme;začetek izvedbe razpisa za izbiro izvajalca GOI del in opreme. 
</t>
    </r>
    <r>
      <rPr>
        <b/>
        <u/>
        <sz val="11"/>
        <rFont val="Calibri"/>
        <family val="2"/>
        <charset val="238"/>
        <scheme val="minor"/>
      </rPr>
      <t>Leto 2022:</t>
    </r>
    <r>
      <rPr>
        <sz val="11"/>
        <rFont val="Calibri"/>
        <family val="2"/>
        <charset val="238"/>
        <scheme val="minor"/>
      </rPr>
      <t xml:space="preserve"> - nadaljevanje izvedbe monitoringa dinamike podzemne vode; - nadaljevanje aktivnosti, potrebnih za priklop novogradnje ZPKZ Ljubljana na elektroenergetsko infrastrukturo (zaključen postopek ustanovitve služnostne pravice gradnje SN voda in pridobljeno pravnomočno gradbeno dovoljenje št. 351-506/2022-5 z dne 8. 4. 2022); - nadaljevanje izvedbe razpisa za izbiro izvajalca GOI del in opreme;                                                
- pridobitev izvajalca GOI del in opreme po omejenem postopku (41. člen ZJN); - dne 18.8.2022 podpisana pogodba in začetek gradnje; - začet postopek izvedbe razpisa za izbiro izvajalca tehničnega varovanja po omejenem postopku (41. člen ZJN); - v okviru GOI del so potekala pripravljalna dela, t.j. vzpostavitev gradbišča in gradbiščnih priključkov, zemeljska dela, okoljske raziskave in betonska dela – pilotiranje; - izveden nakup armature in armaturnih mrež.
</t>
    </r>
    <r>
      <rPr>
        <b/>
        <u/>
        <sz val="11"/>
        <rFont val="Calibri"/>
        <family val="2"/>
        <charset val="238"/>
        <scheme val="minor"/>
      </rPr>
      <t>Leto 2023-2026</t>
    </r>
    <r>
      <rPr>
        <sz val="11"/>
        <rFont val="Calibri"/>
        <family val="2"/>
        <charset val="238"/>
        <scheme val="minor"/>
      </rPr>
      <t xml:space="preserve"> gradnja z nadzorom in vselitev.</t>
    </r>
  </si>
  <si>
    <t xml:space="preserve">Sredstva za izdelavo projekta, ki se bo izvajal v l. 2023, 2024, so zagotovljena v proračunu 2023/2024, druga potrebna sredstva pa bodo planirana v naslednjih večletnih proračunih. </t>
  </si>
  <si>
    <r>
      <rPr>
        <b/>
        <sz val="11"/>
        <rFont val="Calibri"/>
        <family val="2"/>
        <charset val="238"/>
        <scheme val="minor"/>
      </rPr>
      <t>Stanje:</t>
    </r>
    <r>
      <rPr>
        <sz val="11"/>
        <rFont val="Calibri"/>
        <family val="2"/>
        <charset val="238"/>
        <scheme val="minor"/>
      </rPr>
      <t xml:space="preserve"> Zavod za prestajanje kazni zapora Ljubljana deluje v objektih, ki niso bili grajeni za namene zapora. Poleg tega, da so obstoječi objekti dotrajani in nefunkcionalni, zaradi česar ne omogočajo izvajanje sodobnih programov resocializacije in integracije zaprtih oseb, so tudi energetsko neučinkoviti. Poleg navedenega pa širitev in dolgoročna ohranitev moškega Zavoda za prestajanje kazni zapora Ljubljana na Povšetovi v središču mesta Ljubljane ni možna, ker veljavni OPN Mestne občine Ljubljana predvideva preselitev zaporov na lokacijo OPPN 147, medtem ko na obstoječi lokaciji predlaga novo namembnost prostora. Z realizacijo tega projekta na lokaciji OPPN 147 – območje ob vzhodni obvoznici in Litijski cesti bo doseženo zmanjšanje prezasedenosti in izboljšanje bivalnih pogoje Zavoda za prestjanje kazni zapora Ljubljana, tako da bo omogočen za družbo, zaprte osebe in za zaposlene sodoben, varen, human, vključujoč in resocializacijsko usmerjen zaporni sistem. </t>
    </r>
    <r>
      <rPr>
        <b/>
        <sz val="11"/>
        <rFont val="Calibri"/>
        <family val="2"/>
        <charset val="238"/>
        <scheme val="minor"/>
      </rPr>
      <t xml:space="preserve">Terminski plan:  </t>
    </r>
    <r>
      <rPr>
        <sz val="11"/>
        <rFont val="Calibri"/>
        <family val="2"/>
        <charset val="238"/>
        <scheme val="minor"/>
      </rPr>
      <t>V letu 2022 se je nadaljevala izvedba monitoringa dinamike podzemne vode. Prav tako so se nadaljevale aktivnosti, potrebne za priklop novogradnje ZPKZ Ljubljana na elektroenergetsko infrastrukturo (zaključen postopek ustanovitve služnostne pravice gradnje SN voda in pridobljeno pravnomočno gradbeno dovoljenje št. 351-506/2022-5 z dne 8. 4. 2022).  V letu 2022 je bilo izvedeno JN po omejenem postopku za pridobitev izvajalca GOI del ter dobavitelja opreme. Dne 18. 8. 2022 je na podlagi izvedenega postopka JN Ministrstvo za pravosodje skladno z Odločitvijo o oddaji javnega naročila št. 4300-35/2021/97 podpisalo pogodbeni sporazum s ponudnikom, ki ga sestavljajo: CGP, d.d., Ljubljanska cesta 36, 8000 Novo mesto (kot vodilni partner), KOLEKTOR KOLING Inženiring, instalacije, proizvodnja d.o.o., Arkova ulica 43, 5280 Idrija (kot partner) in POMGRAD d.d., Bakovska ulica 31, 9000 Murska Sobota (kot partner), v skupni vrednosti 59.820.794,48 EUR brez DDV oziroma 72.981.369,27 EUR z DDV. V letu 2022 so v okviru GOI del potekala pripravljalna dela, t.j. vzpostavitev gradbišča in gradbiščnih priključkov, zemeljska dela, okoljske raziskave in betonska dela – pilotiranje. Na podlagi Aneksa št. 1 k pogodenemu sporazumu za izvedbo GOI del in dobavo opreme je bil v letu 2022 izveden tudi nakup armature in armaturnih mrež, ki so potrebne za izvedbo del po pogodbenem sporazumu. Poleg navedenega je bil v letu 2022 začet postopek pridobitve izvajalca tehničnega varovanja.
V letih 2023-2026: gradnja z nadzorom in vselitev.</t>
    </r>
  </si>
  <si>
    <t>Za vseh 7 stavb ločeno narejeni REP-i, novelacija REP-a za strelišče, (izhodiščna referenčna vrednost), novelacija DIIP za operacijo. Zaradi spremembe PURES-a je potrebno naročiti izdelavo novelacijo REP-ov in ponovno novelacijo DIIP-ov z izdelavo PIZ -a in IP-ja. Sledi izdelava projektne dokumentacije PZI. MNZ objekte na lokaciji PA Tacen ne bo prijavilo na NOO temveč namerava izvedbo realizirati iz lastnih sredstev.</t>
  </si>
  <si>
    <t>do 2026</t>
  </si>
  <si>
    <t>Število projektov po ministrstvu</t>
  </si>
  <si>
    <t>REACT-EU, lastni viri</t>
  </si>
  <si>
    <t>ESRR sklad, lastni viri</t>
  </si>
  <si>
    <t>KS, drugi viri</t>
  </si>
  <si>
    <t>REP, DIIP, IP, novelacija IP, PZI za 1.fazo, PID za 1.fazo, PZI za 2.fazo izdelan</t>
  </si>
  <si>
    <t>predvideno sofinanciranje iz ESRR sklada (MSP)</t>
  </si>
  <si>
    <t>prorčunski viri</t>
  </si>
  <si>
    <t xml:space="preserve">Sredstva za izdelavo projekta so zagotovljena v proračunu, druga potrebna sredstva pa bodo planirana v naslednjih večletnih proračunih.  </t>
  </si>
  <si>
    <t>projekt se financira iz programa REACT-EU</t>
  </si>
  <si>
    <t>MVI</t>
  </si>
  <si>
    <t>660-5, 660-1</t>
  </si>
  <si>
    <t>Preradovičeva ulica 33, 2000 Maribor</t>
  </si>
  <si>
    <t>1379-594 </t>
  </si>
  <si>
    <t>ŠOLSKI CENTER KRŠKO - SEVNICA
SŠ Sevnica</t>
  </si>
  <si>
    <t>Savska cesta 2, 
8290 Sevnica </t>
  </si>
  <si>
    <t>2023-717-108-103169</t>
  </si>
  <si>
    <t>RS 100%</t>
  </si>
  <si>
    <t>810-13</t>
  </si>
  <si>
    <t>ŠOLSKI CENTER SLOVENJ GRADEC
Srednja šola Slovenj Gradec in Muta</t>
  </si>
  <si>
    <t>Koroška cesta 53, 
2366 Muta</t>
  </si>
  <si>
    <t>2023-631-161-103158</t>
  </si>
  <si>
    <t>1727-599 </t>
  </si>
  <si>
    <t>Srednja trgovska in aranžerska šola Ljubljana</t>
  </si>
  <si>
    <t>Poljanska cesta 28a, 1000 Ljubljana </t>
  </si>
  <si>
    <t>2680-1017
2680-377</t>
  </si>
  <si>
    <t>Mladinski dom Jarše</t>
  </si>
  <si>
    <t>Jarška cesta 44, 1000 Ljubljana</t>
  </si>
  <si>
    <t>Gimnazija, elektro in pomorske šole Piran</t>
  </si>
  <si>
    <t>Pot pomorščakov 4, 6320 Portorož </t>
  </si>
  <si>
    <t>2023-617-132-103014</t>
  </si>
  <si>
    <t xml:space="preserve">392-1372
400-2784
400-2785
400-2773
400-2778 
400-2787 </t>
  </si>
  <si>
    <t>Dijaški dom, 
Gimnazija Ptuj-šola
Gimnazija Ptuj-telovadnica
Šolski center Ptuj - šola
Šolski center Ptuj - telovadnica
Šolski center Ptuj - delavnice</t>
  </si>
  <si>
    <t>Arbajterjeva ulica 6, Ptuj
Volkmerjeva cesta 15, Ptu
Volkmerjeva cesta 15, Ptuj 
Volkmerjeva cesta 15, Ptuj
Volkmerjeva cesta 19, Ptuj
Volkmerjeva cesta 19, Ptuj</t>
  </si>
  <si>
    <t>2023-592-396-103308
2023-592-396-103329
2023-592-396-103327
2023-592-396-103341
2023-592-396-103331
2023-592-396-103332</t>
  </si>
  <si>
    <t>MVZI</t>
  </si>
  <si>
    <t>NOO,(vloga v pregledu in potrditvi MOPE), sofinanciranje znotraj programa RRF</t>
  </si>
  <si>
    <t>REP april 2021, DIIP april 2015, PIZ september 2021, IP  april 2022,  novelacija IP februar 2023</t>
  </si>
  <si>
    <t>2023-835-380-103140</t>
  </si>
  <si>
    <t>1.749.653,59 NOO</t>
  </si>
  <si>
    <t>UM</t>
  </si>
  <si>
    <t>2023-835-380-103139</t>
  </si>
  <si>
    <t>2.026.498,83 NOO</t>
  </si>
  <si>
    <r>
      <t>2631 1749</t>
    </r>
    <r>
      <rPr>
        <i/>
        <sz val="11"/>
        <rFont val="Calibri"/>
        <family val="2"/>
        <charset val="238"/>
        <scheme val="minor"/>
      </rPr>
      <t> </t>
    </r>
  </si>
  <si>
    <t>27,  165,  262</t>
  </si>
  <si>
    <t>Arboretum Volčji Potok</t>
  </si>
  <si>
    <t>Volčji Potok 3, Radomlje</t>
  </si>
  <si>
    <t>DA, EŠD 7904, KS državnega pomena</t>
  </si>
  <si>
    <t>ne, energetska prenova in statična utrditev</t>
  </si>
  <si>
    <t>MJU</t>
  </si>
  <si>
    <t>2605-1647 </t>
  </si>
  <si>
    <t>Stavba FURS Koper</t>
  </si>
  <si>
    <t>Vojkovo nabrežje 36, Koper</t>
  </si>
  <si>
    <t>2014-204-206-2491</t>
  </si>
  <si>
    <t>Prenova bo zajemala izvedbo ukrepov energetske sanacije</t>
  </si>
  <si>
    <t>679-9</t>
  </si>
  <si>
    <t>Stavba FURS Maribor</t>
  </si>
  <si>
    <t>Tržaška cesta 49, Maribor</t>
  </si>
  <si>
    <t>2014-11-17-2565</t>
  </si>
  <si>
    <t>1676/1577</t>
  </si>
  <si>
    <t>Upravna stavba Cerknica (UE in drugi državni organi)</t>
  </si>
  <si>
    <t>Cesta 4. maja 24, Cerknica</t>
  </si>
  <si>
    <r>
      <t xml:space="preserve">
Potresna varnost stavbe se bo preverila v letu 2023. 
Modelska ocena iz DSEPS: stavba </t>
    </r>
    <r>
      <rPr>
        <u/>
        <sz val="11"/>
        <rFont val="Calibri"/>
        <family val="2"/>
        <charset val="238"/>
        <scheme val="minor"/>
      </rPr>
      <t>ne dosega</t>
    </r>
    <r>
      <rPr>
        <sz val="11"/>
        <rFont val="Calibri"/>
        <family val="2"/>
        <charset val="238"/>
        <scheme val="minor"/>
      </rPr>
      <t xml:space="preserve"> zahtevane potresne odpornosti.</t>
    </r>
  </si>
  <si>
    <t xml:space="preserve">Terminski načrt se prilagaja izdelavi REP in DIIP (predvidoma v 1. polovici 2023). </t>
  </si>
  <si>
    <t>2015-159-154-26991 (samo za dele stavbe v lasti RS)</t>
  </si>
  <si>
    <t>Glede na solastniški status prijava v NOO ni možna. Predvidena je prijava v druge vire (EKP 21-27) ali izvedba z lastnimi sredstvi. Vir financiranja Občine ni znan.</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</si>
  <si>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865.230 eur brez ddv.</t>
    </r>
  </si>
  <si>
    <r>
      <t xml:space="preserve">Odstotek črpanja iz NOO je ocenjen na 77% oz. </t>
    </r>
    <r>
      <rPr>
        <b/>
        <sz val="11"/>
        <rFont val="Calibri"/>
        <family val="2"/>
        <charset val="238"/>
        <scheme val="minor"/>
      </rPr>
      <t xml:space="preserve">666.227 eur brez ddv </t>
    </r>
    <r>
      <rPr>
        <sz val="11"/>
        <rFont val="Calibri"/>
        <family val="2"/>
        <charset val="238"/>
        <scheme val="minor"/>
      </rPr>
      <t>(za izvedbo energetskih sanacij ter nujnih statičnih ukrepov)</t>
    </r>
  </si>
  <si>
    <r>
      <t xml:space="preserve">Prenova bo zajemala izvedbo ukrepov energetske sanacije, po potrebi tudi ukrepe za doseganje potresne odpornosti. 
Izražen interes Občine Cerknica, ki ima v lasti del stavbe - pritličje, s svojim ogrevanjem (deluje kot zaključena celota). 
</t>
    </r>
    <r>
      <rPr>
        <u/>
        <sz val="11"/>
        <rFont val="Calibri"/>
        <family val="2"/>
        <charset val="238"/>
        <scheme val="minor"/>
      </rPr>
      <t>Glede na površino, ima RS v lasti večinski del stavbe, etažna lastnina urejena.</t>
    </r>
    <r>
      <rPr>
        <sz val="11"/>
        <rFont val="Calibri"/>
        <family val="2"/>
        <charset val="238"/>
        <scheme val="minor"/>
      </rPr>
      <t xml:space="preserve">
</t>
    </r>
    <r>
      <rPr>
        <u/>
        <sz val="11"/>
        <rFont val="Calibri"/>
        <family val="2"/>
        <charset val="238"/>
        <scheme val="minor"/>
      </rPr>
      <t>Podrobnosti prijave s strani RS in Občine še niso znane.</t>
    </r>
  </si>
  <si>
    <t>OP-EKP 21-27, lastni viri</t>
  </si>
  <si>
    <t>2455/460</t>
  </si>
  <si>
    <t>Stavba FURS Sežana</t>
  </si>
  <si>
    <t>Partizanska cesta 81, Sežana</t>
  </si>
  <si>
    <t>2014-229-117-2655</t>
  </si>
  <si>
    <r>
      <t xml:space="preserve">Odstotek črpanja iz NOO je ocenjen na 77% (PRILOGA 2) oz. cca </t>
    </r>
    <r>
      <rPr>
        <b/>
        <sz val="11"/>
        <rFont val="Calibri"/>
        <family val="2"/>
        <charset val="238"/>
        <scheme val="minor"/>
      </rPr>
      <t xml:space="preserve">715.908 eur brez ddv </t>
    </r>
    <r>
      <rPr>
        <sz val="11"/>
        <rFont val="Calibri"/>
        <family val="2"/>
        <charset val="238"/>
        <scheme val="minor"/>
      </rPr>
      <t xml:space="preserve">oz. </t>
    </r>
    <r>
      <rPr>
        <b/>
        <sz val="11"/>
        <rFont val="Calibri"/>
        <family val="2"/>
        <charset val="238"/>
        <scheme val="minor"/>
      </rPr>
      <t>371.683 eur brez ddv</t>
    </r>
    <r>
      <rPr>
        <sz val="11"/>
        <rFont val="Calibri"/>
        <family val="2"/>
        <charset val="238"/>
        <scheme val="minor"/>
      </rPr>
      <t xml:space="preserve"> (56% za energetsko prenovo). </t>
    </r>
  </si>
  <si>
    <t>Prenova bo zajemala izvedbo ukrepov energetske sanacije, po potrebi tudi ukrepe za doseganje potresne odpornosti.</t>
  </si>
  <si>
    <t xml:space="preserve">2636-2706 </t>
  </si>
  <si>
    <t>Stavba MNVP, Vojkova 1a</t>
  </si>
  <si>
    <t>Vojkova 1a, Ljubljana</t>
  </si>
  <si>
    <r>
      <t xml:space="preserve">
Skladno z usmeritvami NOO in DSEPS, se bo potresna varnost stavbe dodatno preverila v letu 2023. </t>
    </r>
    <r>
      <rPr>
        <u/>
        <sz val="11"/>
        <rFont val="Calibri"/>
        <family val="2"/>
        <charset val="238"/>
        <scheme val="minor"/>
      </rPr>
      <t xml:space="preserve">
Modelska ocena ni bila izdelana</t>
    </r>
    <r>
      <rPr>
        <sz val="11"/>
        <rFont val="Calibri"/>
        <family val="2"/>
        <charset val="238"/>
        <scheme val="minor"/>
      </rPr>
      <t xml:space="preserve">. </t>
    </r>
  </si>
  <si>
    <t>2015-248-224-20375</t>
  </si>
  <si>
    <t>2636-2599</t>
  </si>
  <si>
    <t>Stavba MNVP, Vojkova 1b</t>
  </si>
  <si>
    <t>Vojkova 1b, Ljubljana</t>
  </si>
  <si>
    <t>882-10122</t>
  </si>
  <si>
    <t>Stavba UE Ravne na Koroškem</t>
  </si>
  <si>
    <t>Čečovje 12A, Ravne na Koroškem</t>
  </si>
  <si>
    <t>EŠD: 28086, profane stavbe, stanovanjska četrt</t>
  </si>
  <si>
    <t>2021-596-118-87124 (zajema samo Občinski del stavbe)</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</si>
  <si>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1.750.038 eur brez ddv.</t>
    </r>
    <r>
      <rPr>
        <sz val="11"/>
        <rFont val="Calibri"/>
        <family val="2"/>
        <charset val="238"/>
        <scheme val="minor"/>
      </rPr>
      <t xml:space="preserve">
V primeru izključno izvedbe energetske prenove, je ocenjena vrednost </t>
    </r>
    <r>
      <rPr>
        <b/>
        <sz val="11"/>
        <rFont val="Calibri"/>
        <family val="2"/>
        <charset val="238"/>
        <scheme val="minor"/>
      </rPr>
      <t>1.249.297 eur brez ddv</t>
    </r>
    <r>
      <rPr>
        <sz val="11"/>
        <rFont val="Calibri"/>
        <family val="2"/>
        <charset val="238"/>
        <scheme val="minor"/>
      </rPr>
      <t>.</t>
    </r>
  </si>
  <si>
    <r>
      <t xml:space="preserve">Občina ima interes za celovito obnovo celotne stavbe. 
</t>
    </r>
    <r>
      <rPr>
        <u/>
        <sz val="11"/>
        <rFont val="Calibri"/>
        <family val="2"/>
        <charset val="238"/>
        <scheme val="minor"/>
      </rPr>
      <t>RS ima v lasti cca 51% površine delov stavbe.
Etažna lastnina urejena.</t>
    </r>
    <r>
      <rPr>
        <sz val="11"/>
        <rFont val="Calibri"/>
        <family val="2"/>
        <charset val="238"/>
        <scheme val="minor"/>
      </rPr>
      <t xml:space="preserve">
Prenova bo zajemala izvedbo ukrepov energetske sanacije, po potrebi tudi ukrepe za doseganje potresne odpornosti. 
</t>
    </r>
    <r>
      <rPr>
        <u/>
        <sz val="11"/>
        <rFont val="Calibri"/>
        <family val="2"/>
        <charset val="238"/>
        <scheme val="minor"/>
      </rPr>
      <t>Podrobnosti prijave s strani RS in Občine še niso znane.</t>
    </r>
  </si>
  <si>
    <t>2023-631-161-103160
2023-631-161-103162</t>
  </si>
  <si>
    <t>ID 1077-1714
ID 1077-1713
ID 1077-1676</t>
  </si>
  <si>
    <t xml:space="preserve">Ljubljanska cesta 12, 3000 Celje </t>
  </si>
  <si>
    <t>PU in PP Celje (Uprvna stavba, &lt;dom policije, Garažni prostori)</t>
  </si>
  <si>
    <t>Stavba sodi v 2. skupino stavb, za katere se pridobiva dokumentacija. V letu 2022 pričetek naročanja novega REP (razpolagamo s starim) in potresne presoje (last RS: 81,83%)</t>
  </si>
  <si>
    <t>Stavba sodi v 2. skupino stavb, za katere se pridobiva dokumentacija. V letu 2022 pričetek naročanja novega REP (razpolagamo s starim) in potresne presoje.  (last RS: 50,52% )</t>
  </si>
  <si>
    <t>Stavbe, ki imajo zagotovljene vse pogoje za takojšnjo izvedbo energetske prenove - imajo v celoti pripravljeno ekonomsko in tehnično dokumentacijo in zaključeno finančno konstrukcijo (vse zagotovljene vire financiranja oziroma v zaključni fazi pridobivanja virov; projekt je že uvrščen v načrt razvojnih programov; že pridobljena odločitev o podpori oziroma v zaključni fazi pridobivanja; morda se je že začel izvajati itd.).
SKLOP 1</t>
  </si>
  <si>
    <t>Stavbe, ki imajo (delno) zagotovljene pogoje za izvedbo energetske prenove, vendar nimajo zagotovljenih sredstev - pripravljena je ekonomska in tehnična dokumentacija, vendar ni zaključene finančne konstrukcije (načrtuje se uvrstitev projekta v proračun; načrtuje se prijava za pridobitev kohezijskih sredstev; prijava je že oddana vendar še ni pridobljene odločitve o podpori itd.).
SKLOP 2</t>
  </si>
  <si>
    <t>Novogradnje - ki imajo vse zagotovljene pogoje za takojšnjo izvedbo - imajo vso dokumentacijo in zaprto finančno konstrukcijo.
SKLOP 3</t>
  </si>
  <si>
    <t xml:space="preserve"> NOO</t>
  </si>
  <si>
    <t>V letu 2023 je bila izvedena statična presoja objekta (IGMAT, poročilo 55-KON-23). Stavba NE DOSEGA ustrezne potresne odpornosti po trenutnih standardih. Ocena statične sanacije znaša cca. 304.000 €</t>
  </si>
  <si>
    <t xml:space="preserve">Za stavbo je bil izdelan REP, potresna presoja in DIIP. Prijava za sredstva NOO je bila umaknjena, ker ni bilo možno zagotoviti lastnih (integrala) sredstev. </t>
  </si>
  <si>
    <t>2026 izdelava projektne dokumentacije</t>
  </si>
  <si>
    <t>integrala MJU</t>
  </si>
  <si>
    <t>Ocenjena vrednost investicije na podlagi izdelanega DIIP je 1.480.474 € (brez DDV, v tekočih cenah). V investicijo je zajeta statična sanacija, popolna energetska sanacija in drugi smiselni ukrepi.</t>
  </si>
  <si>
    <t>V letu 2023 je bila izvedena statična presoja objekta (IGMAT, poročilo 72-KON-23). Stavba NE DOSEGA ustrezne potresne odpornosti po trenutnih standardih. Ocena statične sanacije znaša cca. 162.638 €</t>
  </si>
  <si>
    <t>Ocenjena vrednost investicije na podlagi izdelanega DIIP je 1.983.291 € (brez DDV, v tekočih cenah). V investicijo je zajeta statična sanacija, popolna energetska sanacija in drugi smiselni ukrepi.</t>
  </si>
  <si>
    <t>V letu 2023 je bila izvedena statična presoja objekta (ZRMK, poročilo 2022/83). Stavba NE DOSEGA ustrezne potresne odpornosti po trenutnih standardih. Ocena statične sanacije znaša cca. 379.489 €</t>
  </si>
  <si>
    <t>Ocenjena vrednost investicije na podlagi izdelanega DIIP je 1.614.461 € (brez DDV, v tekočih cenah). V investicijo je zajeta statična sanacija, popolna energetska sanacija in drugi smiselni ukrepi.</t>
  </si>
  <si>
    <t>V letu 2023 je bila izvedena statična presoja objekta (IGMAT, poročilo 35-KON-23). Stavba NE DOSEGA ustrezne potresne odpornosti po trenutnih standardih. Ocena statične sanacije znaša cca. 253.377 €</t>
  </si>
  <si>
    <t>V letu 2023 je bila izvedena statična presoja objekta (IGMAT, poročilo 22-KON-23). Stavba NE DOSEGA ustrezne potresne odpornosti po trenutnih standardih. Ocena statične sanacije znaša cca. 1.091.709 €</t>
  </si>
  <si>
    <t xml:space="preserve">Za stavbo je bil izdelan REP, potresna presoja in DIIP. Prijava za sredstva NOO je v teku. Projekt je bil s strani projektne pisarne MOPE uvrščen na 2 mesto na listi, ki je del vladnega gradiva, ki gre v obravnavo. </t>
  </si>
  <si>
    <t>Po terminskem načrtu je predviden začetek GOI del v Q4/2024. Dela bodo predvidoma zaključena do konca leta 2025.</t>
  </si>
  <si>
    <t xml:space="preserve">Za stavbo je bil izdelan REP, potresna presoja in DIIP. Prijava za sredstva NOO je bila uspešna, s sklepom vlade so nam odobrili 2.895.242,41 €.
Trenutno je v izdelavi PZI dokumentacija. </t>
  </si>
  <si>
    <t>2023-592-396-104831</t>
  </si>
  <si>
    <t xml:space="preserve">Prijava / izbor za sredstva NOO je v teku. Projekt je bil s strani projektne pisarne MOPE uvrščen na 2 mesto na listi, ki je del vladnega gradiva, ki gre v obravnavo. </t>
  </si>
  <si>
    <t>NOO
lastna sredstva</t>
  </si>
  <si>
    <t>Ocenjena investicijska vrednost (obraz. 1 - prijava NOO) je  1.648.905 €</t>
  </si>
  <si>
    <t>Ocenjena investicijska vrednost (obraz. 1 - prijava NOO) je  6.200.725,41 €</t>
  </si>
  <si>
    <t>NOO: 1.003.088,32 €
lastna sredstva: 645.817,15  €
vsi zneski so brez DDV!</t>
  </si>
  <si>
    <t>NOO: 2.895.242,41€
lastna sredstva: 3.305.483,09 €
vsi zneski so brez DDV!</t>
  </si>
  <si>
    <t>1/1 last RS</t>
  </si>
  <si>
    <t>Razširjen energetski pregled, št. 0436, november 2022,  Novelacija REP: 462/2023, April 2023, DIIP Marec 2024,  POROČILO o statični presoji objektov DN2007380, oktober 2022</t>
  </si>
  <si>
    <t>Celovita energetska sanacija v okviru NOO v letih 2023-2026</t>
  </si>
  <si>
    <t>2022-631-161-101108</t>
  </si>
  <si>
    <t>NOO sofinanciranje, DDV integrala; sredstva zagotovljena</t>
  </si>
  <si>
    <t xml:space="preserve">Končano je JN za inženirja po FIDIC in nadzor, v teku je priprava JN za  izdelavo projektne dokumentacije in izvedbo. </t>
  </si>
  <si>
    <t>REACT EU</t>
  </si>
  <si>
    <t>sofinanciranje znotraj programa REACT EU</t>
  </si>
  <si>
    <t xml:space="preserve">1.417.674 EUR brez DDV.DDV v višini 311.888,34 EUR krije proračun RS </t>
  </si>
  <si>
    <t>POROČILO o statični presoji DN2007380, oktober 2022, Razširjen energetski pregled, št. 0436, november 2022, Novelacija REP: 462/2023, April 2023, DIIP  marec 2024</t>
  </si>
  <si>
    <t>Celovita energetska sanacija v okviru NOO v letih 2023-2027</t>
  </si>
  <si>
    <t>2023-592-396-104539</t>
  </si>
  <si>
    <t>Da, EŠD 274, 10129</t>
  </si>
  <si>
    <t>POROČILO o statični presoji  DN2007380, oktober 2022, Razširjen energetski pregled,  št. 0450, november 
2022, Novelacija REP: 462/2023, April 2023, DIIP marec 2024</t>
  </si>
  <si>
    <t>Celovita energetska sanacija v okviru NOO v letih 2023-2028</t>
  </si>
  <si>
    <t>2023-592-396-104542</t>
  </si>
  <si>
    <t>POROČILO o statični presoji DN2007380, oktober 2022, Razširjen energetski pregled, št. 0445, november 2022, Novelacija REP: 462/2023, April 2023, DIIP, marec 2024</t>
  </si>
  <si>
    <t>Celovita energetska sanacija v okviru NOO v letih 2023-2029</t>
  </si>
  <si>
    <t>2023-592-396-104541</t>
  </si>
  <si>
    <t xml:space="preserve">sofinanciranje znotraj programa REACT EU </t>
  </si>
  <si>
    <t>Pristava: POROČILO št. 1140/22–610–1 Presoja 
nosilne konstrukcije za stavbo Poslovno_x0002_gospodarski objekt (pristava) v kompleksu 
Arboretum Volčji potok, Razširjen energetski pregled, št.2022-00218, april 2023
Galerija: POROČILO št. 1140/22–610–3 Presoja 
nosilne konstrukcije za stavbo Paviljon v 
kompleksu Arboretum Volčji potok, RAZŠIRJEN ENERGETSKI PREGLED - 
ARBORETUM VOLČJI POTOK, št. 2022-
00218, april 2023
Trgovina: POROČILO št. 1140/22–610–2 Presoja 
nosilne konstrukcije za stavbo Prodajni 
center v kompleksu Arboretum Volčji
potok, RAZŠIRJEN ENERGETSKI PREGLED - 
ARBORETUM VOLČJI POTOK, št. 2022-
00218, april 2023</t>
  </si>
  <si>
    <t>Celovita energetska sanacija v okviru NOO v letih 20234-2025</t>
  </si>
  <si>
    <t>Pristava: 2023-698-232-103038
Galerija: 2023-698-232-103039
Trgovina: 2023-689-232-103040</t>
  </si>
  <si>
    <t>597.818,40 NOO; 363.628,02 Integrala</t>
  </si>
  <si>
    <t>Gre za energetsko sanacijo treh objektov v okviru JZ Arboretum volčji potok in sicer: trgovine, pristave in galerije.
Projekt je pridobil 597.818,40 EUR povratnih sredstev na Javnem povabilu NOO-EP-2022 (2. rok) . 
Ocenjena vrednost projekta je 961.446,62 EUR, oz. 788.071,00 EUR brez DDV.
Predmet projekta je energetska in statična sanacija objektov. Predviden zaključek projekta 31.12.2025.</t>
  </si>
  <si>
    <t xml:space="preserve">sofinanciranje znotraj programa  REACT EU </t>
  </si>
  <si>
    <r>
      <rPr>
        <b/>
        <sz val="11"/>
        <rFont val="Calibri"/>
        <family val="2"/>
        <charset val="238"/>
        <scheme val="minor"/>
      </rPr>
      <t>Stanje glede realizacije ukrepov iz REP</t>
    </r>
    <r>
      <rPr>
        <sz val="11"/>
        <rFont val="Calibri"/>
        <family val="2"/>
        <charset val="238"/>
        <scheme val="minor"/>
      </rPr>
      <t xml:space="preserve">: Objekt je v slabem stanju. Izdelana je bila projektna dokumentacija, vključno z dvigalom, in sicer za: sanacijo oziroma zamenjavo oken, sanacijo kapilarne vlage v kleti in pritličju stavbe, sanacijo fasade (brez izolacije fasade, ki je pod ZVKD - stavba iz l. 1899), zamenjavo ogrevalnega sistema s hidravličnim uravnoteženjem, zamenjavo vodovodnega sistema stavbe, prenovo sanitarnih prostorov sodišča in ureditev sanitarij za invalide, toplotno izolacijo neogrevanega dela podstrešja, prenovo strehe s strelovodom in žlebovi, ureditev razsvetljave in dvigalo.
</t>
    </r>
    <r>
      <rPr>
        <b/>
        <sz val="11"/>
        <rFont val="Calibri"/>
        <family val="2"/>
        <charset val="238"/>
        <scheme val="minor"/>
      </rPr>
      <t>Terminski načrt:</t>
    </r>
    <r>
      <rPr>
        <b/>
        <i/>
        <sz val="11"/>
        <rFont val="Calibri"/>
        <family val="2"/>
        <charset val="238"/>
        <scheme val="minor"/>
      </rPr>
      <t xml:space="preserve"> </t>
    </r>
    <r>
      <rPr>
        <sz val="11"/>
        <rFont val="Calibri"/>
        <family val="2"/>
        <charset val="238"/>
        <scheme val="minor"/>
      </rPr>
      <t xml:space="preserve">Izdelan PZI v l. 2021-2022 in pridobljeno gradbeno dovoljenje, prenova (GOI dela) je v izvajanju, zaključek l. 2025. </t>
    </r>
  </si>
  <si>
    <t>V letih 2021 in 2022 je bila izdelana projektna dokumentacija in pridobljeno gradbeno dovoljenje.</t>
  </si>
  <si>
    <t>Sredstva trenutno niso zagotovljena.</t>
  </si>
  <si>
    <r>
      <rPr>
        <b/>
        <sz val="11"/>
        <rFont val="Calibri"/>
        <family val="2"/>
        <charset val="238"/>
        <scheme val="minor"/>
      </rPr>
      <t>Stanje glede realizacije ukrepov iz REP</t>
    </r>
    <r>
      <rPr>
        <sz val="11"/>
        <rFont val="Calibri"/>
        <family val="2"/>
        <charset val="238"/>
        <scheme val="minor"/>
      </rPr>
      <t xml:space="preserve">: Pridobljeno je gradbeno dovoljenje - izvedeni bodo tudi nekateri ukrepi energetske sanacije: menjava stavbnega pohištva, toplotna izolacija kleti (tla in stene) ter podstrešja. Ukrepi, ki v sklopu PZI niso predvideni, so ukrepi, povezani z instalacijskimi deli, to je namestitev termostatskih ventilov, zamenjava dotrajane razsvetljave in vgradnja CNS z energetskim monitoringom, saj je obseg del omejen tako, da bo mogoče delovanje sodišča tudi ob izvedbi sanacije.
</t>
    </r>
    <r>
      <rPr>
        <b/>
        <sz val="11"/>
        <rFont val="Calibri"/>
        <family val="2"/>
        <charset val="238"/>
        <scheme val="minor"/>
      </rPr>
      <t>Terminski načrt</t>
    </r>
    <r>
      <rPr>
        <sz val="11"/>
        <rFont val="Calibri"/>
        <family val="2"/>
        <charset val="238"/>
        <scheme val="minor"/>
      </rPr>
      <t>: izvedba, ko bodo sredstva zagotovljena.</t>
    </r>
  </si>
  <si>
    <t xml:space="preserve">Za to lokacijo je bila 2023 izdelana projektna naloga in idejna zasnova. Sredstva za nadaljevanje niso zagotovljena. </t>
  </si>
  <si>
    <t xml:space="preserve">Sredstva niso zagotovljena. </t>
  </si>
  <si>
    <r>
      <rPr>
        <b/>
        <sz val="11"/>
        <rFont val="Calibri"/>
        <family val="2"/>
        <charset val="238"/>
        <scheme val="minor"/>
      </rPr>
      <t>Stanje glede realizacije ukrepov iz REP</t>
    </r>
    <r>
      <rPr>
        <sz val="11"/>
        <rFont val="Calibri"/>
        <family val="2"/>
        <charset val="238"/>
        <scheme val="minor"/>
      </rPr>
      <t xml:space="preserve">: Ukrepi za Ferrarsko 9 še niso bili realizirani, saj je bil dalj časa problem z lastništvom objekta.
</t>
    </r>
    <r>
      <rPr>
        <b/>
        <sz val="11"/>
        <rFont val="Calibri"/>
        <family val="2"/>
        <charset val="238"/>
        <scheme val="minor"/>
      </rPr>
      <t>Terminski načrt</t>
    </r>
    <r>
      <rPr>
        <sz val="11"/>
        <rFont val="Calibri"/>
        <family val="2"/>
        <charset val="238"/>
        <scheme val="minor"/>
      </rPr>
      <t>: Izvedba, ko bodo zagotovljena sredstva.</t>
    </r>
  </si>
  <si>
    <t>v letu 2023  je bila izdelana projektna dokumentacija</t>
  </si>
  <si>
    <t>Sredstva za nadaljevanje niso zagotovljena. izvedba  premaknjena do zagotovitve sredstev.</t>
  </si>
  <si>
    <r>
      <rPr>
        <b/>
        <sz val="11"/>
        <rFont val="Calibri"/>
        <family val="2"/>
        <charset val="238"/>
        <scheme val="minor"/>
      </rPr>
      <t xml:space="preserve">Stanje glede realizacije ukrepov iz REP: </t>
    </r>
    <r>
      <rPr>
        <sz val="11"/>
        <rFont val="Calibri"/>
        <family val="2"/>
        <charset val="238"/>
        <scheme val="minor"/>
      </rPr>
      <t>REP še ni bil izdelan.</t>
    </r>
    <r>
      <rPr>
        <b/>
        <sz val="11"/>
        <rFont val="Calibri"/>
        <family val="2"/>
        <charset val="238"/>
        <scheme val="minor"/>
      </rPr>
      <t xml:space="preserve"> </t>
    </r>
    <r>
      <rPr>
        <sz val="11"/>
        <rFont val="Calibri"/>
        <family val="2"/>
        <charset val="238"/>
        <scheme val="minor"/>
      </rPr>
      <t xml:space="preserve">Objekt je v dobrem stanju, zgrajen l. 1991, uporabno dovoljenje je pridobil v l. 1992, delno je v funkciji: ima zasedeno prvo,  tretjo in četrto etažo  in ima prazno pritlično in kletno etažo. Predvidena je umestitev uporabnikov v ti dve etaži in njihova potrebna preureditev, preureditev skupnih delov stavbe in sanitarij, ureditev dvigal ter energetska sanacija, ki obsega zamenjavo ogrevalnega sistema s hidravličnim uravnoteženjem, zamenjavo oken, toplotno izolacijo fasade, zamenjavo strešne kritine in toplotno izolacijo ravnih streh, zamenjavo oziroma popravilo žlebov in strelovoda, ureditev razsvetljave. </t>
    </r>
    <r>
      <rPr>
        <b/>
        <sz val="11"/>
        <rFont val="Calibri"/>
        <family val="2"/>
        <charset val="238"/>
        <scheme val="minor"/>
      </rPr>
      <t xml:space="preserve">Terminski načrt: </t>
    </r>
    <r>
      <rPr>
        <sz val="11"/>
        <rFont val="Calibri"/>
        <family val="2"/>
        <charset val="238"/>
        <scheme val="minor"/>
      </rPr>
      <t>v l. 2023 izdelava dokumentacije. Izvedba, ko bodo zagotovljena sredstva.</t>
    </r>
  </si>
  <si>
    <t>Upravno, delovno sodišče, državno odvetništvo v Mariboru</t>
  </si>
  <si>
    <t>v l. 2022-2024 se izdeluje projektna dokumentacija.</t>
  </si>
  <si>
    <t>V l. 2022-2024 PZI dokumentacija.  Sredstva za nadaljevanje niso zagotovljena. izvedba  premaknjena do zagotovitve sredstev.</t>
  </si>
  <si>
    <r>
      <rPr>
        <b/>
        <sz val="11"/>
        <rFont val="Calibri"/>
        <family val="2"/>
        <charset val="238"/>
        <scheme val="minor"/>
      </rPr>
      <t xml:space="preserve">Stanje glede realizacije ukrepov iz REP: </t>
    </r>
    <r>
      <rPr>
        <sz val="11"/>
        <rFont val="Calibri"/>
        <family val="2"/>
        <charset val="238"/>
        <scheme val="minor"/>
      </rPr>
      <t xml:space="preserve">REP ni bil izdelan, ukrepi se bodo izvajali v sklopu prenove. </t>
    </r>
    <r>
      <rPr>
        <b/>
        <sz val="11"/>
        <rFont val="Calibri"/>
        <family val="2"/>
        <charset val="238"/>
        <scheme val="minor"/>
      </rPr>
      <t xml:space="preserve">Terminski načrt: </t>
    </r>
    <r>
      <rPr>
        <sz val="11"/>
        <rFont val="Calibri"/>
        <family val="2"/>
        <charset val="238"/>
        <scheme val="minor"/>
      </rPr>
      <t>v l. 2022-2024 bo izdelana PZI dokumentacija in pridobljeno gradbeno dovoljenje. Izvedba ko bodo zagotovljena sredsta.</t>
    </r>
  </si>
  <si>
    <t>NOO in lastni viri</t>
  </si>
  <si>
    <t xml:space="preserve">Telovadnica - Gimnazija Šiška </t>
  </si>
  <si>
    <t>Aljaževa ulica 32
1000 Ljubljana</t>
  </si>
  <si>
    <t>V izvajanju</t>
  </si>
  <si>
    <t>2022 - 2024</t>
  </si>
  <si>
    <t>Rekonstrukcija in energetska prenova SŠTS Šiška</t>
  </si>
  <si>
    <t>Litostrojska 51
1000 Ljubljana</t>
  </si>
  <si>
    <t xml:space="preserve">4.950.351,20 </t>
  </si>
  <si>
    <t>Zavod za gluhe in naglušne Ljubljana - prenova in dozidava</t>
  </si>
  <si>
    <t>Vojkova cesta 74
1000 Ljubljana</t>
  </si>
  <si>
    <t xml:space="preserve">4.385.809,88 </t>
  </si>
  <si>
    <t>CIRIUS Kamnik - gradnja prizidka</t>
  </si>
  <si>
    <t>Novi trg 43a
1241 Kamnik</t>
  </si>
  <si>
    <t xml:space="preserve">4.190.736,85 </t>
  </si>
  <si>
    <t>Srednja gozdarska, lesarska in zdravstvena šola Postojna - telovadnica</t>
  </si>
  <si>
    <t>Tržaška cesta 36
6230 Postojna</t>
  </si>
  <si>
    <t>2022 - 2026</t>
  </si>
  <si>
    <t>KS, lastni viri</t>
  </si>
  <si>
    <t>Srednja medijska in grafična šola Ljubljana - novogradnja telovadnice in obnova prostorov</t>
  </si>
  <si>
    <t>Pokopališka ulica 33
1000 Ljubljana</t>
  </si>
  <si>
    <t>2023 - 2026</t>
  </si>
  <si>
    <t>850 - 1349 </t>
  </si>
  <si>
    <t>ŠC SG, Koroška ulica 11</t>
  </si>
  <si>
    <t>Koroška ulica 11, 2380 Slovenj Gradec </t>
  </si>
  <si>
    <t>2024-631-161-110262</t>
  </si>
  <si>
    <t>2636 1841 </t>
  </si>
  <si>
    <t>ŠC PET </t>
  </si>
  <si>
    <t>Celjska ulica 16, 1000 Ljubljana </t>
  </si>
  <si>
    <t>2023-849-83-107094</t>
  </si>
  <si>
    <t>1077 1272</t>
  </si>
  <si>
    <t>Srednja šola ŠC Celje, Ljubljanska</t>
  </si>
  <si>
    <t> Ljubljanska cesta 17, 3000 Celje</t>
  </si>
  <si>
    <t>2023-663-194-106989</t>
  </si>
  <si>
    <t>NOO 2.291.828,28
INTEGRALA 667.815,46</t>
  </si>
  <si>
    <t>2635-891</t>
  </si>
  <si>
    <t>Šolski center Rogaška Slatina</t>
  </si>
  <si>
    <t>Steklarska ulica 1, 3250 Rogaška Slatina</t>
  </si>
  <si>
    <t>REP: avgust 2023
DIIP: avgust 2023
PIZ: maj 2024</t>
  </si>
  <si>
    <t>2023-867-102-107186</t>
  </si>
  <si>
    <t>2.687.172,54</t>
  </si>
  <si>
    <t>NOO  1.353.987,57
INTEGRALA    1.333.184,97</t>
  </si>
  <si>
    <t xml:space="preserve">259 1147
259 1161
259 1165 </t>
  </si>
  <si>
    <t>Gimnazija Frana Miklošiča Ljutomer  </t>
  </si>
  <si>
    <t>Prešernova 34, 9240 Ljutomer </t>
  </si>
  <si>
    <t>2023-889-106-107039</t>
  </si>
  <si>
    <t>1736-3436
1736-1297</t>
  </si>
  <si>
    <t>ZGNL Stavba B1  – B6
ZGNL Stavba A2</t>
  </si>
  <si>
    <t>Vojkova cesta 74, 1000 Ljubljana</t>
  </si>
  <si>
    <t xml:space="preserve">2023-631-161-107217 
2023-631-161-107215 </t>
  </si>
  <si>
    <t>4.835.082,48 NOO
1.157.027,56 INTEGRALA</t>
  </si>
  <si>
    <t xml:space="preserve">2471 59
2471 58
2471 60
2471 61
2471 62
2471 123 </t>
  </si>
  <si>
    <t>SC Planina Glavna stavba
SC Planina Delavnica
SC Planina Bivalna enota 1 
SC Planina Bivalna enota 2 
SC Planina Bivalna enota 3
SC Planina Bivalna enota 4</t>
  </si>
  <si>
    <t>Planina 211, 6232 Planina
Planina 211A, 6232 Planina
Planina 212, 6232 Planina
Planina 213, 6232 Planina
Planina 214, 6232 Planina
Planina 215, 6232 Planina</t>
  </si>
  <si>
    <t>2024-728-174-110694
2024-728-174-110692
2024-728-174-110697
2024-728-174-110698
2024-728-174-110712
2024-728-174-110713</t>
  </si>
  <si>
    <t xml:space="preserve">2027 - 1400 </t>
  </si>
  <si>
    <t>Dijaški dom Škofja Loka</t>
  </si>
  <si>
    <t>Podlubnik 1A, 4220 Škofja Loka </t>
  </si>
  <si>
    <t>REP: junij 2023
DIIP: junij 2023
PIZ: februar 2024</t>
  </si>
  <si>
    <t>2023-631-161-104715</t>
  </si>
  <si>
    <t xml:space="preserve">2.901.982,49 </t>
  </si>
  <si>
    <t>1077-1171</t>
  </si>
  <si>
    <t>Dijaški dom Celje</t>
  </si>
  <si>
    <t>Ljubljanska cesta 21, 3000 Celje</t>
  </si>
  <si>
    <t>2023-592-396-103286</t>
  </si>
  <si>
    <t>2490 - 2549</t>
  </si>
  <si>
    <t>Šolski center Postojna - delavnice</t>
  </si>
  <si>
    <t xml:space="preserve">Cesta v Staro vas 2, 6230 Postojna </t>
  </si>
  <si>
    <t>REP: april 2023
DIIP: april 2023
IP: januar 2024</t>
  </si>
  <si>
    <t>2023-631-161-104717</t>
  </si>
  <si>
    <t>Kohezijski sklad in lastna sredstva (npr DU)</t>
  </si>
  <si>
    <t>SKUPAJ</t>
  </si>
  <si>
    <t>Skupaj</t>
  </si>
  <si>
    <t>Ministrstvo za notranje zadeve je z dopisom št. 351-56/2021/35 z dne 27.5.2024, naslovljenim na Ministrstvo za okolje, podnebje in energijo, odstopilo od vloge oddane na četrti rok javnega povabila JP_EP_NOO_2022, zaradi nedopustnih ponudb, ki so prispele v fazi javnega naročila za izbor projektanta za novelacijo projektne dokumentacije. Ob proučitvi nastalih okoliščin in časovnice, ki je izhajala iz javnega povabila, je bilo namreč ugotovljeno, da ni možno doseči skrajnega roka30.4.2026  za dokončanje energetske obnove objekta.</t>
  </si>
  <si>
    <t>REP: april 2023
DIIP: april 2023
PIZ: april 2024
IP: april 2024</t>
  </si>
  <si>
    <t>2023-592-396-104540</t>
  </si>
  <si>
    <t>NRP v odpiranju</t>
  </si>
  <si>
    <t>NOO 4.998.420,77 EUR, 
INTEGRALA 1.805.518,84
SREDSTVA ZAVODA 50.000,00 EIUR</t>
  </si>
  <si>
    <t>REP: december 2023
DIIP: januar 2024
PIZ avgust 2024</t>
  </si>
  <si>
    <t>NOO 3.654.069,55  EUR, 
INTEGRALA 1.004.839,40</t>
  </si>
  <si>
    <t>REP: december 2023
DIIP: avgust 2023
PIZ: junij 2024</t>
  </si>
  <si>
    <t>NOO 3.227.032,95
INTEGRALA 744.207,25
SREDSTVA ZAVODA 624.935,55</t>
  </si>
  <si>
    <t>REP: julij 2023
DIIP: november 2023
PIZ: april 2024
IP: maj 2024</t>
  </si>
  <si>
    <t xml:space="preserve">NRP 3350-24-1209 </t>
  </si>
  <si>
    <t>NRP 3350-24-1207</t>
  </si>
  <si>
    <t>NRP 3350-24-1210</t>
  </si>
  <si>
    <t>NRP 3350-24-1208</t>
  </si>
  <si>
    <t>NRP 3350-24-1212</t>
  </si>
  <si>
    <t>NRP 3350-24-1203</t>
  </si>
  <si>
    <t>NRP 3350-24-1205</t>
  </si>
  <si>
    <t>DIIP: avgust 2023
 REP: september 2023
IP: maj 2024</t>
  </si>
  <si>
    <t>NOO 811.472,43
INTEGRALA 443.975,60</t>
  </si>
  <si>
    <t>REP: avgust 2023 
DIIP: avgust 2023
PIZ: april 2024</t>
  </si>
  <si>
    <t xml:space="preserve">REP: januar 2024
DIIP: februar2024
IP: avgust 2024
</t>
  </si>
  <si>
    <t>NOO 1.037.204,53
INTEGRALA 867.268,34</t>
  </si>
  <si>
    <t xml:space="preserve">NOO  2.603.728,87    
INTEGRALA   276.171,36    
SREDSTVA ZAVODA  22.082,26    </t>
  </si>
  <si>
    <t>REP: februar 2023
DIIP: februar 2023
PIZ: december 2023
IP: januar 2024</t>
  </si>
  <si>
    <t>NOO  4.644.142,25 
INTEGRALA 707.434,82</t>
  </si>
  <si>
    <t>NRP 3350-24-1204</t>
  </si>
  <si>
    <t>NOO  1.357.469,16
INTEGRALA 324.926,99</t>
  </si>
  <si>
    <t>REP: April 2018
Novelacija REP: Februar 2023
DIIP: Februar 2023
IP: december 2023</t>
  </si>
  <si>
    <t>NRP 3350-24-1200</t>
  </si>
  <si>
    <t>NOO 1.126.902,25
 INTEGRALA 536.359,04</t>
  </si>
  <si>
    <t>REP: Februar 2023
DIIP: Februar 2023
PIZ: januar 2024</t>
  </si>
  <si>
    <t>NRP 3350-24-1206</t>
  </si>
  <si>
    <t>NOO 1.949.954,96
INTEGRALA 789.422,77</t>
  </si>
  <si>
    <t>REP: Februar 2023
DIIP: Februar 2023
IP: december 2023</t>
  </si>
  <si>
    <t>NRP 3350-24-1202</t>
  </si>
  <si>
    <t>NOO 977.566,51 
INTEGRALA 638.098,15</t>
  </si>
  <si>
    <t>REP: Februar 2023
DIIP: Februar 2023
IP: november 2023</t>
  </si>
  <si>
    <t xml:space="preserve">NOO 351.949,80
INTEGRALA 305.750,74 </t>
  </si>
  <si>
    <t>REP: November 2015
Novelacija REP: Februar 2023
DIIP: Februar 2023
PIZ: junij 2024
IP: junij 2024</t>
  </si>
  <si>
    <t>NRP 3350-24-1211</t>
  </si>
  <si>
    <t xml:space="preserve">NOO 14.034.505,75 
INTEGRALA 5.736.370,71
</t>
  </si>
  <si>
    <t>REP: Februar 2023
DIIP: Februar 2023
PIZ: december 2023</t>
  </si>
  <si>
    <t>2023-617-132-103871</t>
  </si>
  <si>
    <t>NRP 3350-24-1201</t>
  </si>
  <si>
    <t>NOO 3.573.788‬,00
INTEGRALA 4.927.464,55</t>
  </si>
  <si>
    <t>REP: januar 2010
DIIP: marec 2021
PIZ: julij 2023</t>
  </si>
  <si>
    <t>NRP 3330-21-0019</t>
  </si>
  <si>
    <t xml:space="preserve">NOO 8.759.807,00 
INTEGRALA 11.890.022,97 </t>
  </si>
  <si>
    <t>NRP 3330-19-022</t>
  </si>
  <si>
    <t xml:space="preserve">NOO 2.030.192,78
INTEGRALA 671.870,53
SREDSTVA ZAVODA 142.921,61 </t>
  </si>
  <si>
    <t>NRP 3330-21-0013</t>
  </si>
  <si>
    <t>NOO 2.370.000,00
INTEGRALA 1.469.574,33
SREDSTVA ZAVODA 1.110.776,87</t>
  </si>
  <si>
    <t>NRP 3300-23-3500</t>
  </si>
  <si>
    <t>NOO 3.180.000,00 
INTEGRALA 1.096.524,38
EKO SKLAD 104.685,50 
SREDSTVA ZAVODA 4.600,00</t>
  </si>
  <si>
    <t>NRP 3350-23-3500</t>
  </si>
  <si>
    <t xml:space="preserve">NOO 2.795.388,72
INTEGRALA 1.208.936,61
SREDSTVA ZAVODA 186.411,52 </t>
  </si>
  <si>
    <t>NRP 3350-23-3501</t>
  </si>
  <si>
    <t>NOO 2.500.000,00
1.998.227,31 ( 550.000,00 DDV + 448.227,31 INTEGRALA MVI + 1.000.000 INTEGRALA MGTŠ)
1.727.484,23 OBČINSKA SREDSTVA</t>
  </si>
  <si>
    <t>NRP 3350-23-3502</t>
  </si>
  <si>
    <t xml:space="preserve">NOO 2.399.987,50 
INTEGRALA 1.258.824,68
SREDSTVA ZAVODA 216.933,68 </t>
  </si>
  <si>
    <t>RS 72,25%
OBČINA POSTOJNA 27,75%</t>
  </si>
  <si>
    <t xml:space="preserve">SKLOP 3  Novogradnje - ki imajo vse zagotovljene pogoje za takojšnjo izvedbo - imajo vso dokumentacijo in zaprto finančno konstrukcijo.
</t>
  </si>
  <si>
    <t xml:space="preserve">SKLOP 2  Stavbe, ki imajo (delno) zagotovljene pogoje za izvedbo energetske prenove, vendar nimajo zagotovljenih sredstev - pripravljena je ekonomska in tehnična dokumentacija, vendar ni zaključene finančne konstrukcije (načrtuje se uvrstitev projekta v proračun; načrtuje se prijava za pridobitev kohezijskih sredstev; prijava je že oddana vendar še ni pridobljene odločitve o podpori itd.).
</t>
  </si>
  <si>
    <r>
      <rPr>
        <b/>
        <sz val="14"/>
        <color theme="1"/>
        <rFont val="Calibri"/>
        <family val="2"/>
        <charset val="238"/>
        <scheme val="minor"/>
      </rPr>
      <t>SKLOP 1  Stavbe, ki imajo zagotovljene vse pogoje za takojšnjo izvedbo energetske prenove - imajo v celoti pripravljeno ekonomsko in tehnično dokumentacijo in zaključeno finančno konstrukcijo (vse zagotovljene vire financiranja oziroma v zaključni fazi pridobivanja virov; projekt je že uvrščen v načrt razvojnih programov; že pridobljena odločitev o podpori oziroma v zaključni fazi pridobivanja; morda se je že začel izvajati itd.).</t>
    </r>
    <r>
      <rPr>
        <sz val="11"/>
        <color theme="1"/>
        <rFont val="Calibri"/>
        <family val="2"/>
        <charset val="238"/>
        <scheme val="minor"/>
      </rPr>
      <t xml:space="preserve">
</t>
    </r>
  </si>
  <si>
    <t>SKLOP 1</t>
  </si>
  <si>
    <t>SKLOP 2</t>
  </si>
  <si>
    <t>SKLOP 3</t>
  </si>
  <si>
    <t>MSP*</t>
  </si>
  <si>
    <t>Ministrstvo se ni odzvalo vabilu za posredovanje posodobljenih podatkov niti na VG v medresorski obravnavi, zato so upoštevani zadnji znani podatki iz leta 2023.</t>
  </si>
  <si>
    <t>NRP 3350-24-1214</t>
  </si>
  <si>
    <t>NRP 3350-24-1213</t>
  </si>
  <si>
    <t>NRP 3350-24-1215</t>
  </si>
  <si>
    <t>3.209.350,64 NOO 1.663.139,19 Integrala</t>
  </si>
  <si>
    <t>6.981.081,50 NOO 1.489.762,81 Integrala</t>
  </si>
  <si>
    <t>1.783.532,03 NOO 392.377,05 Integrala</t>
  </si>
  <si>
    <t>613.976,05 NOO 135.074,73 Integrala</t>
  </si>
  <si>
    <t>6.981.081,50 NOO
 1.489.762,81 Integrala</t>
  </si>
  <si>
    <t>1.783.532,03 NOO
 392.377,05 Integrala</t>
  </si>
  <si>
    <t>613.976,05 NOO
 135.074,73 Integrala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</si>
</sst>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_-* #,##0.0\ _€_-;\-* #,##0.0\ _€_-;_-* &quot;-&quot;??\ _€_-;_-@_-"/>
  </numFmts>
  <fonts count="21" x14ac:knownFonts="1">
    <font>
      <sz val="11"/>
      <color theme="1"/>
      <name val="Calibri"/>
      <family val="2"/>
      <charset val="238"/>
      <scheme val="minor"/>
    </font>
    <font>
      <sz val="9"/>
      <color indexed="81"/>
      <name val="Segoe UI"/>
      <family val="2"/>
      <charset val="238"/>
    </font>
    <font>
      <b/>
      <sz val="9"/>
      <color indexed="81"/>
      <name val="Segoe UI"/>
      <family val="2"/>
      <charset val="238"/>
    </font>
    <font>
      <b/>
      <sz val="11"/>
      <name val="Calibri"/>
      <family val="2"/>
      <charset val="238"/>
      <scheme val="minor"/>
    </font>
    <font>
      <sz val="11"/>
      <name val="Calibri"/>
      <family val="2"/>
      <charset val="238"/>
      <scheme val="minor"/>
    </font>
    <font>
      <i/>
      <sz val="11"/>
      <name val="Calibri"/>
      <family val="2"/>
      <charset val="238"/>
      <scheme val="minor"/>
    </font>
    <font>
      <sz val="11"/>
      <color indexed="8"/>
      <name val="Calibri"/>
      <family val="2"/>
      <charset val="238"/>
    </font>
    <font>
      <sz val="11"/>
      <color theme="1"/>
      <name val="Calibri"/>
      <family val="2"/>
      <charset val="238"/>
      <scheme val="minor"/>
    </font>
    <font>
      <b/>
      <u/>
      <sz val="11"/>
      <name val="Calibri"/>
      <family val="2"/>
      <charset val="238"/>
      <scheme val="minor"/>
    </font>
    <font>
      <b/>
      <sz val="20"/>
      <name val="Calibri"/>
      <family val="2"/>
      <charset val="238"/>
      <scheme val="minor"/>
    </font>
    <font>
      <b/>
      <i/>
      <sz val="11"/>
      <name val="Calibri"/>
      <family val="2"/>
      <charset val="238"/>
      <scheme val="minor"/>
    </font>
    <font>
      <i/>
      <sz val="11"/>
      <name val="Calibri"/>
      <family val="2"/>
      <charset val="238"/>
    </font>
    <font>
      <u/>
      <sz val="11"/>
      <name val="Calibri"/>
      <family val="2"/>
      <charset val="238"/>
      <scheme val="minor"/>
    </font>
    <font>
      <sz val="11"/>
      <color theme="1"/>
      <name val="Calibri"/>
      <family val="2"/>
      <charset val="238"/>
    </font>
    <font>
      <b/>
      <sz val="11"/>
      <color theme="1"/>
      <name val="Calibri"/>
      <family val="2"/>
      <charset val="238"/>
      <scheme val="minor"/>
    </font>
    <font>
      <sz val="20"/>
      <name val="Calibri"/>
      <family val="2"/>
      <charset val="238"/>
      <scheme val="minor"/>
    </font>
    <font>
      <b/>
      <sz val="18"/>
      <name val="Calibri"/>
      <family val="2"/>
      <charset val="238"/>
      <scheme val="minor"/>
    </font>
    <font>
      <sz val="18"/>
      <color theme="1"/>
      <name val="Calibri"/>
      <family val="2"/>
      <charset val="238"/>
      <scheme val="minor"/>
    </font>
    <font>
      <b/>
      <sz val="14"/>
      <color theme="1"/>
      <name val="Calibri"/>
      <family val="2"/>
      <charset val="238"/>
      <scheme val="minor"/>
    </font>
    <font>
      <b/>
      <sz val="16"/>
      <name val="Calibri"/>
      <family val="2"/>
      <charset val="238"/>
      <scheme val="minor"/>
    </font>
    <font>
      <sz val="12"/>
      <name val="Calibri"/>
      <family val="2"/>
      <charset val="238"/>
      <scheme val="minor"/>
    </font>
  </fonts>
  <fills count="12">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bgColor indexed="64"/>
      </patternFill>
    </fill>
    <fill>
      <patternFill patternType="solid">
        <fgColor rgb="FFFFC000"/>
        <bgColor indexed="64"/>
      </patternFill>
    </fill>
    <fill>
      <patternFill patternType="solid">
        <fgColor rgb="FF00B0F0"/>
        <bgColor indexed="64"/>
      </patternFill>
    </fill>
    <fill>
      <patternFill patternType="solid">
        <fgColor rgb="FFB4C6E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0" fontId="6" fillId="0" borderId="0"/>
    <xf numFmtId="164" fontId="7" fillId="0" borderId="0" applyFont="0" applyFill="0" applyBorder="0" applyAlignment="0" applyProtection="0"/>
    <xf numFmtId="43" fontId="7" fillId="0" borderId="0" applyFont="0" applyFill="0" applyBorder="0" applyAlignment="0" applyProtection="0"/>
  </cellStyleXfs>
  <cellXfs count="228">
    <xf numFmtId="0" fontId="0" fillId="0" borderId="0" xfId="0"/>
    <xf numFmtId="0" fontId="3" fillId="2"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 fontId="4" fillId="3"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4" fontId="4" fillId="0" borderId="0" xfId="0" applyNumberFormat="1" applyFont="1"/>
    <xf numFmtId="0" fontId="4" fillId="0" borderId="1" xfId="0" applyFont="1" applyFill="1" applyBorder="1" applyAlignment="1">
      <alignment horizontal="center" wrapText="1"/>
    </xf>
    <xf numFmtId="0" fontId="4" fillId="0" borderId="0" xfId="0" applyFont="1" applyAlignment="1">
      <alignment horizontal="center" vertical="center"/>
    </xf>
    <xf numFmtId="4" fontId="4" fillId="0" borderId="1" xfId="0" applyNumberFormat="1" applyFont="1" applyFill="1" applyBorder="1" applyAlignment="1">
      <alignment horizontal="center" wrapText="1"/>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0" xfId="0" applyFont="1" applyFill="1"/>
    <xf numFmtId="0" fontId="5" fillId="5" borderId="1" xfId="0" applyFont="1" applyFill="1" applyBorder="1" applyAlignment="1">
      <alignment horizontal="center" vertical="center"/>
    </xf>
    <xf numFmtId="0" fontId="4" fillId="0" borderId="0" xfId="0" applyFont="1" applyFill="1" applyBorder="1"/>
    <xf numFmtId="0" fontId="4" fillId="0" borderId="0" xfId="0" applyFont="1" applyBorder="1"/>
    <xf numFmtId="4" fontId="4" fillId="0" borderId="1" xfId="0" applyNumberFormat="1" applyFont="1" applyFill="1" applyBorder="1" applyAlignment="1">
      <alignment horizontal="center"/>
    </xf>
    <xf numFmtId="0" fontId="5" fillId="0" borderId="0" xfId="0"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7" borderId="1" xfId="0" applyFont="1" applyFill="1" applyBorder="1" applyAlignment="1">
      <alignment horizontal="center" vertical="center" wrapText="1"/>
    </xf>
    <xf numFmtId="4" fontId="4" fillId="7" borderId="1" xfId="0" applyNumberFormat="1" applyFont="1" applyFill="1" applyBorder="1" applyAlignment="1">
      <alignment horizontal="center" vertical="center" wrapText="1"/>
    </xf>
    <xf numFmtId="4" fontId="4" fillId="7"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4"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0" xfId="0" applyFont="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xf>
    <xf numFmtId="0" fontId="10" fillId="2"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0" borderId="0" xfId="0" applyFont="1" applyBorder="1" applyAlignment="1">
      <alignment horizontal="center" vertical="center"/>
    </xf>
    <xf numFmtId="4" fontId="3" fillId="0" borderId="0" xfId="0" applyNumberFormat="1" applyFont="1" applyBorder="1" applyAlignment="1">
      <alignment horizontal="center" vertical="center"/>
    </xf>
    <xf numFmtId="0" fontId="5" fillId="0" borderId="0" xfId="0" applyFont="1"/>
    <xf numFmtId="0" fontId="4" fillId="0" borderId="0" xfId="0" applyFont="1" applyAlignment="1">
      <alignment horizontal="center" wrapText="1"/>
    </xf>
    <xf numFmtId="4" fontId="4" fillId="0" borderId="0" xfId="0" applyNumberFormat="1" applyFont="1" applyAlignment="1">
      <alignment horizontal="center"/>
    </xf>
    <xf numFmtId="0" fontId="4" fillId="0" borderId="0" xfId="0" applyFont="1" applyFill="1" applyBorder="1" applyAlignment="1">
      <alignment horizont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Alignment="1">
      <alignment wrapText="1"/>
    </xf>
    <xf numFmtId="0" fontId="3"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xf>
    <xf numFmtId="0" fontId="4" fillId="0" borderId="1" xfId="0" applyFont="1" applyFill="1" applyBorder="1" applyAlignment="1">
      <alignment horizontal="left" vertical="center" wrapText="1"/>
    </xf>
    <xf numFmtId="165" fontId="4" fillId="0" borderId="1" xfId="2" applyNumberFormat="1" applyFont="1" applyFill="1" applyBorder="1" applyAlignment="1">
      <alignment vertical="center" wrapText="1"/>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xf>
    <xf numFmtId="3" fontId="0" fillId="0" borderId="1" xfId="0" applyNumberFormat="1" applyFont="1" applyFill="1" applyBorder="1" applyAlignment="1">
      <alignment horizontal="center"/>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xf>
    <xf numFmtId="17"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4" fillId="4" borderId="1" xfId="0" applyFont="1" applyFill="1" applyBorder="1" applyAlignment="1">
      <alignment vertical="center" wrapText="1"/>
    </xf>
    <xf numFmtId="0" fontId="4" fillId="0" borderId="1" xfId="0" applyFont="1" applyFill="1" applyBorder="1" applyAlignment="1">
      <alignment vertical="center"/>
    </xf>
    <xf numFmtId="4" fontId="4" fillId="0" borderId="1" xfId="0" applyNumberFormat="1" applyFont="1" applyFill="1" applyBorder="1" applyAlignment="1">
      <alignment vertical="center"/>
    </xf>
    <xf numFmtId="0" fontId="3" fillId="0" borderId="1" xfId="1" applyFont="1" applyFill="1" applyBorder="1" applyAlignment="1">
      <alignment horizontal="center" vertical="center" wrapText="1"/>
    </xf>
    <xf numFmtId="0" fontId="3" fillId="0" borderId="1" xfId="1" applyFont="1" applyFill="1" applyBorder="1" applyAlignment="1">
      <alignment vertical="center"/>
    </xf>
    <xf numFmtId="0" fontId="4" fillId="0" borderId="1" xfId="0" applyFont="1" applyFill="1" applyBorder="1"/>
    <xf numFmtId="0" fontId="4" fillId="4" borderId="1" xfId="0" applyFont="1" applyFill="1" applyBorder="1"/>
    <xf numFmtId="0" fontId="4" fillId="4" borderId="1" xfId="0" applyFont="1" applyFill="1" applyBorder="1" applyAlignment="1">
      <alignment wrapText="1"/>
    </xf>
    <xf numFmtId="0" fontId="4" fillId="0" borderId="1" xfId="0" applyFont="1" applyFill="1" applyBorder="1" applyAlignment="1">
      <alignment horizontal="center" vertical="center"/>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1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Border="1" applyAlignment="1">
      <alignment horizontal="center" vertical="center"/>
    </xf>
    <xf numFmtId="4" fontId="4" fillId="0" borderId="0" xfId="0" applyNumberFormat="1" applyFont="1" applyBorder="1"/>
    <xf numFmtId="4" fontId="5" fillId="0" borderId="0" xfId="0" applyNumberFormat="1" applyFont="1" applyFill="1" applyBorder="1" applyAlignment="1">
      <alignment horizontal="center" vertical="center"/>
    </xf>
    <xf numFmtId="4" fontId="5" fillId="0" borderId="0" xfId="0" applyNumberFormat="1" applyFont="1" applyFill="1" applyBorder="1" applyAlignment="1">
      <alignment horizontal="center" vertical="center" wrapText="1"/>
    </xf>
    <xf numFmtId="0" fontId="9" fillId="6" borderId="1" xfId="0" applyFont="1" applyFill="1" applyBorder="1" applyAlignment="1">
      <alignment horizontal="center"/>
    </xf>
    <xf numFmtId="0" fontId="9" fillId="6" borderId="1" xfId="0" applyFont="1" applyFill="1" applyBorder="1" applyAlignment="1">
      <alignment horizont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4"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15" fillId="6" borderId="1" xfId="0" applyFont="1" applyFill="1" applyBorder="1" applyAlignment="1">
      <alignment horizontal="center" vertical="center"/>
    </xf>
    <xf numFmtId="0" fontId="14" fillId="0" borderId="0" xfId="0" applyFont="1" applyAlignment="1">
      <alignment horizontal="center" vertical="center"/>
    </xf>
    <xf numFmtId="4" fontId="14" fillId="0" borderId="0" xfId="0" applyNumberFormat="1" applyFont="1" applyAlignment="1">
      <alignment horizontal="center" vertical="center"/>
    </xf>
    <xf numFmtId="0" fontId="18" fillId="0" borderId="0" xfId="0" applyFont="1" applyAlignment="1">
      <alignment horizontal="center" vertical="center"/>
    </xf>
    <xf numFmtId="4" fontId="18" fillId="0" borderId="0" xfId="0" applyNumberFormat="1" applyFont="1" applyAlignment="1">
      <alignment horizontal="center" vertical="center"/>
    </xf>
    <xf numFmtId="0" fontId="0" fillId="0" borderId="0" xfId="0" applyAlignment="1">
      <alignment vertical="center"/>
    </xf>
    <xf numFmtId="0" fontId="4" fillId="10" borderId="1" xfId="0" applyFont="1" applyFill="1" applyBorder="1" applyAlignment="1">
      <alignment horizontal="center"/>
    </xf>
    <xf numFmtId="0" fontId="4" fillId="10" borderId="1" xfId="0" applyFont="1" applyFill="1" applyBorder="1" applyAlignment="1">
      <alignment horizontal="center" vertical="center"/>
    </xf>
    <xf numFmtId="0" fontId="4" fillId="10" borderId="1" xfId="0" applyFont="1" applyFill="1" applyBorder="1" applyAlignment="1">
      <alignment horizontal="center" vertical="center" wrapText="1"/>
    </xf>
    <xf numFmtId="4" fontId="4" fillId="10" borderId="1" xfId="0" applyNumberFormat="1" applyFont="1" applyFill="1" applyBorder="1" applyAlignment="1">
      <alignment horizontal="center" vertical="center"/>
    </xf>
    <xf numFmtId="0" fontId="4" fillId="10" borderId="1" xfId="0" applyFont="1" applyFill="1" applyBorder="1" applyAlignment="1">
      <alignment vertical="center"/>
    </xf>
    <xf numFmtId="4" fontId="4" fillId="10" borderId="1" xfId="0" applyNumberFormat="1" applyFont="1" applyFill="1" applyBorder="1" applyAlignment="1">
      <alignment vertical="center"/>
    </xf>
    <xf numFmtId="0" fontId="4" fillId="10" borderId="1" xfId="0" applyFont="1" applyFill="1" applyBorder="1" applyAlignment="1">
      <alignment horizontal="center" wrapText="1"/>
    </xf>
    <xf numFmtId="0" fontId="3" fillId="10" borderId="1" xfId="1" applyFont="1" applyFill="1" applyBorder="1" applyAlignment="1">
      <alignment horizontal="center" vertical="center" wrapText="1"/>
    </xf>
    <xf numFmtId="0" fontId="3" fillId="10" borderId="1" xfId="1" applyFont="1" applyFill="1" applyBorder="1" applyAlignment="1">
      <alignment vertical="center"/>
    </xf>
    <xf numFmtId="4" fontId="4" fillId="10" borderId="1" xfId="0" applyNumberFormat="1"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10" borderId="1" xfId="0" applyFont="1" applyFill="1" applyBorder="1" applyAlignment="1">
      <alignment horizontal="center" vertical="center"/>
    </xf>
    <xf numFmtId="0" fontId="4" fillId="10" borderId="1" xfId="0" applyFont="1" applyFill="1" applyBorder="1" applyAlignment="1">
      <alignment horizontal="left" vertical="center" wrapText="1"/>
    </xf>
    <xf numFmtId="3" fontId="4" fillId="10" borderId="1" xfId="0" applyNumberFormat="1" applyFont="1" applyFill="1" applyBorder="1" applyAlignment="1">
      <alignment horizontal="center" vertical="center" wrapText="1"/>
    </xf>
    <xf numFmtId="17" fontId="4" fillId="10" borderId="1" xfId="0" applyNumberFormat="1" applyFont="1" applyFill="1" applyBorder="1" applyAlignment="1">
      <alignment horizontal="center" vertical="center" wrapText="1"/>
    </xf>
    <xf numFmtId="0" fontId="11" fillId="10" borderId="1" xfId="0" applyFont="1" applyFill="1" applyBorder="1" applyAlignment="1">
      <alignment horizontal="center" vertical="center"/>
    </xf>
    <xf numFmtId="17" fontId="4" fillId="10" borderId="1" xfId="0" applyNumberFormat="1" applyFont="1" applyFill="1" applyBorder="1" applyAlignment="1">
      <alignment horizontal="center" vertical="center"/>
    </xf>
    <xf numFmtId="4" fontId="0" fillId="10" borderId="1" xfId="0" applyNumberFormat="1" applyFont="1" applyFill="1" applyBorder="1" applyAlignment="1">
      <alignment horizontal="center"/>
    </xf>
    <xf numFmtId="3" fontId="0" fillId="10" borderId="1" xfId="0" applyNumberFormat="1" applyFont="1" applyFill="1" applyBorder="1" applyAlignment="1">
      <alignment horizontal="center"/>
    </xf>
    <xf numFmtId="165" fontId="4" fillId="10" borderId="1" xfId="2" applyNumberFormat="1" applyFont="1" applyFill="1" applyBorder="1" applyAlignment="1">
      <alignment vertical="center" wrapText="1"/>
    </xf>
    <xf numFmtId="14" fontId="4" fillId="10" borderId="1" xfId="0" applyNumberFormat="1" applyFont="1" applyFill="1" applyBorder="1" applyAlignment="1">
      <alignment horizontal="center" vertical="center" wrapText="1"/>
    </xf>
    <xf numFmtId="9" fontId="4" fillId="10" borderId="1" xfId="0" applyNumberFormat="1" applyFont="1" applyFill="1" applyBorder="1" applyAlignment="1">
      <alignment horizontal="center" vertical="center" wrapText="1"/>
    </xf>
    <xf numFmtId="9" fontId="4" fillId="10" borderId="1"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0" fontId="4" fillId="9" borderId="1" xfId="0" applyFont="1" applyFill="1" applyBorder="1" applyAlignment="1">
      <alignment horizontal="center" vertical="center"/>
    </xf>
    <xf numFmtId="4" fontId="4" fillId="9" borderId="1" xfId="0" applyNumberFormat="1" applyFont="1" applyFill="1" applyBorder="1" applyAlignment="1">
      <alignment horizontal="center" vertical="center"/>
    </xf>
    <xf numFmtId="4" fontId="4" fillId="9"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0" fillId="9" borderId="1" xfId="0" applyFont="1" applyFill="1" applyBorder="1" applyAlignment="1">
      <alignment horizontal="center" vertical="center" wrapText="1"/>
    </xf>
    <xf numFmtId="4" fontId="13" fillId="9" borderId="1" xfId="0" applyNumberFormat="1" applyFont="1" applyFill="1" applyBorder="1" applyAlignment="1">
      <alignment horizontal="center" vertical="center" wrapText="1"/>
    </xf>
    <xf numFmtId="4" fontId="0" fillId="9" borderId="1" xfId="0" applyNumberFormat="1" applyFont="1" applyFill="1" applyBorder="1" applyAlignment="1">
      <alignment horizontal="center" vertical="center" wrapText="1"/>
    </xf>
    <xf numFmtId="4" fontId="0" fillId="9" borderId="1" xfId="0" applyNumberFormat="1" applyFont="1" applyFill="1" applyBorder="1" applyAlignment="1">
      <alignment horizontal="center" vertical="center"/>
    </xf>
    <xf numFmtId="0" fontId="5" fillId="9" borderId="1" xfId="0" applyFont="1" applyFill="1" applyBorder="1" applyAlignment="1">
      <alignment horizontal="center"/>
    </xf>
    <xf numFmtId="0" fontId="4" fillId="9" borderId="1" xfId="0" applyFont="1" applyFill="1" applyBorder="1" applyAlignment="1">
      <alignment horizontal="center"/>
    </xf>
    <xf numFmtId="0" fontId="4" fillId="9" borderId="1" xfId="0" applyFont="1" applyFill="1" applyBorder="1" applyAlignment="1">
      <alignment horizontal="center" wrapText="1"/>
    </xf>
    <xf numFmtId="4" fontId="4" fillId="9" borderId="1" xfId="0" applyNumberFormat="1" applyFont="1" applyFill="1" applyBorder="1" applyAlignment="1">
      <alignment horizontal="center"/>
    </xf>
    <xf numFmtId="4" fontId="4" fillId="9" borderId="1" xfId="0" applyNumberFormat="1" applyFont="1" applyFill="1" applyBorder="1" applyAlignment="1">
      <alignment horizontal="center" wrapText="1"/>
    </xf>
    <xf numFmtId="0" fontId="4" fillId="9" borderId="1" xfId="0" applyFont="1" applyFill="1" applyBorder="1" applyAlignment="1">
      <alignment horizontal="left"/>
    </xf>
    <xf numFmtId="0" fontId="4" fillId="9" borderId="1" xfId="0" applyFont="1" applyFill="1" applyBorder="1" applyAlignment="1">
      <alignment vertical="center"/>
    </xf>
    <xf numFmtId="0" fontId="5" fillId="9" borderId="1" xfId="0" applyFont="1" applyFill="1" applyBorder="1" applyAlignment="1">
      <alignment horizontal="center" vertical="center"/>
    </xf>
    <xf numFmtId="0" fontId="4" fillId="9" borderId="1" xfId="0" applyFont="1" applyFill="1" applyBorder="1" applyAlignment="1">
      <alignment vertical="center" wrapText="1"/>
    </xf>
    <xf numFmtId="0" fontId="4" fillId="9" borderId="1" xfId="0" applyFont="1" applyFill="1" applyBorder="1" applyAlignment="1">
      <alignment horizontal="left" vertical="center" wrapText="1"/>
    </xf>
    <xf numFmtId="3" fontId="4" fillId="9" borderId="1" xfId="0" applyNumberFormat="1" applyFont="1" applyFill="1" applyBorder="1" applyAlignment="1">
      <alignment horizontal="center" vertical="center" wrapText="1"/>
    </xf>
    <xf numFmtId="4" fontId="4" fillId="9" borderId="1" xfId="2"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xf>
    <xf numFmtId="9" fontId="4" fillId="9" borderId="1" xfId="0" applyNumberFormat="1" applyFont="1" applyFill="1" applyBorder="1" applyAlignment="1">
      <alignment horizontal="center" vertical="center" wrapText="1"/>
    </xf>
    <xf numFmtId="0" fontId="4" fillId="11" borderId="1" xfId="0" applyFont="1" applyFill="1" applyBorder="1" applyAlignment="1">
      <alignment horizontal="center" vertical="center"/>
    </xf>
    <xf numFmtId="0" fontId="4" fillId="11" borderId="1" xfId="0" applyFont="1" applyFill="1" applyBorder="1" applyAlignment="1">
      <alignment horizontal="center" vertical="center" wrapText="1"/>
    </xf>
    <xf numFmtId="4" fontId="4" fillId="11" borderId="1" xfId="0" applyNumberFormat="1" applyFont="1" applyFill="1" applyBorder="1" applyAlignment="1">
      <alignment horizontal="center" vertical="center" wrapText="1"/>
    </xf>
    <xf numFmtId="0" fontId="4" fillId="11" borderId="1" xfId="0" applyFont="1" applyFill="1" applyBorder="1" applyAlignment="1">
      <alignment horizontal="center" wrapText="1"/>
    </xf>
    <xf numFmtId="0" fontId="5" fillId="11" borderId="1" xfId="0" applyFont="1" applyFill="1" applyBorder="1" applyAlignment="1">
      <alignment horizontal="center" vertical="center"/>
    </xf>
    <xf numFmtId="4" fontId="4" fillId="11" borderId="1" xfId="0" applyNumberFormat="1" applyFont="1" applyFill="1" applyBorder="1" applyAlignment="1">
      <alignment horizontal="center" vertical="center"/>
    </xf>
    <xf numFmtId="17" fontId="4" fillId="11" borderId="1" xfId="0" applyNumberFormat="1" applyFont="1" applyFill="1" applyBorder="1" applyAlignment="1">
      <alignment horizontal="center" vertical="center" wrapText="1"/>
    </xf>
    <xf numFmtId="3" fontId="4" fillId="11" borderId="1" xfId="0" applyNumberFormat="1" applyFont="1" applyFill="1" applyBorder="1" applyAlignment="1">
      <alignment horizontal="center" vertical="center" wrapText="1"/>
    </xf>
    <xf numFmtId="4" fontId="0" fillId="11" borderId="1" xfId="0" applyNumberFormat="1" applyFill="1" applyBorder="1" applyAlignment="1">
      <alignment horizontal="center" vertical="center"/>
    </xf>
    <xf numFmtId="0" fontId="0" fillId="11" borderId="1" xfId="0" applyFill="1" applyBorder="1" applyAlignment="1">
      <alignment horizontal="center" vertical="center"/>
    </xf>
    <xf numFmtId="0" fontId="0" fillId="11" borderId="1" xfId="0" applyFill="1" applyBorder="1" applyAlignment="1">
      <alignment horizontal="center" vertical="center" wrapText="1"/>
    </xf>
    <xf numFmtId="0" fontId="4" fillId="11"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Fill="1" applyBorder="1" applyAlignment="1">
      <alignment horizontal="center" vertical="center"/>
    </xf>
    <xf numFmtId="0" fontId="19" fillId="0" borderId="1" xfId="0" applyFont="1" applyBorder="1" applyAlignment="1">
      <alignment horizontal="center" vertical="center"/>
    </xf>
    <xf numFmtId="4" fontId="19" fillId="0" borderId="1" xfId="0" applyNumberFormat="1" applyFont="1" applyBorder="1" applyAlignment="1">
      <alignment horizontal="center" vertical="center"/>
    </xf>
    <xf numFmtId="0" fontId="5" fillId="0" borderId="0" xfId="0" applyFont="1" applyBorder="1"/>
    <xf numFmtId="0" fontId="4" fillId="0" borderId="0" xfId="0" applyFont="1" applyBorder="1" applyAlignment="1">
      <alignment horizontal="center" wrapText="1"/>
    </xf>
    <xf numFmtId="0" fontId="4" fillId="0" borderId="0" xfId="0" applyFont="1" applyBorder="1" applyAlignment="1">
      <alignment horizontal="center"/>
    </xf>
    <xf numFmtId="4" fontId="4" fillId="0" borderId="0" xfId="0" applyNumberFormat="1" applyFont="1" applyBorder="1" applyAlignment="1">
      <alignment horizontal="center"/>
    </xf>
    <xf numFmtId="0" fontId="19" fillId="0" borderId="0" xfId="0" applyFont="1" applyBorder="1" applyAlignment="1">
      <alignment horizontal="center" vertical="center" wrapText="1"/>
    </xf>
    <xf numFmtId="0" fontId="19" fillId="0" borderId="0" xfId="0" applyFont="1" applyFill="1" applyBorder="1" applyAlignment="1">
      <alignment horizontal="center" vertical="center"/>
    </xf>
    <xf numFmtId="0" fontId="19" fillId="0" borderId="0" xfId="0" applyFont="1" applyBorder="1" applyAlignment="1">
      <alignment horizontal="center" vertical="center"/>
    </xf>
    <xf numFmtId="4" fontId="19" fillId="0" borderId="0" xfId="0" applyNumberFormat="1" applyFont="1" applyBorder="1" applyAlignment="1">
      <alignment horizontal="center" vertical="center"/>
    </xf>
    <xf numFmtId="0" fontId="4" fillId="0" borderId="8" xfId="0" applyFont="1" applyFill="1" applyBorder="1" applyAlignment="1">
      <alignment horizontal="left" vertical="center" wrapText="1"/>
    </xf>
    <xf numFmtId="0" fontId="4" fillId="0" borderId="8" xfId="0" applyFont="1" applyFill="1" applyBorder="1" applyAlignment="1">
      <alignment horizontal="left"/>
    </xf>
    <xf numFmtId="0" fontId="4" fillId="0" borderId="9" xfId="0" applyFont="1" applyFill="1" applyBorder="1" applyAlignment="1">
      <alignment horizontal="left"/>
    </xf>
    <xf numFmtId="0" fontId="20" fillId="0" borderId="8" xfId="0" applyFont="1" applyFill="1" applyBorder="1" applyAlignment="1">
      <alignment horizontal="left" vertical="center"/>
    </xf>
    <xf numFmtId="0" fontId="4" fillId="0" borderId="8" xfId="0" applyFont="1" applyFill="1" applyBorder="1" applyAlignment="1">
      <alignment horizontal="left" vertical="center"/>
    </xf>
    <xf numFmtId="0" fontId="4" fillId="10" borderId="3" xfId="0" applyFont="1" applyFill="1" applyBorder="1" applyAlignment="1">
      <alignment horizontal="center" vertical="center"/>
    </xf>
    <xf numFmtId="0" fontId="0" fillId="10" borderId="2" xfId="0" applyFill="1" applyBorder="1" applyAlignment="1">
      <alignment horizontal="center" vertical="center"/>
    </xf>
    <xf numFmtId="0" fontId="5" fillId="10" borderId="1" xfId="0" applyFont="1" applyFill="1" applyBorder="1" applyAlignment="1"/>
    <xf numFmtId="0" fontId="0" fillId="10" borderId="1" xfId="0" applyFill="1" applyBorder="1" applyAlignment="1"/>
    <xf numFmtId="0" fontId="0" fillId="10" borderId="7" xfId="0" applyFill="1" applyBorder="1" applyAlignment="1"/>
    <xf numFmtId="0" fontId="5" fillId="9" borderId="1" xfId="0" applyFont="1" applyFill="1" applyBorder="1" applyAlignment="1"/>
    <xf numFmtId="0" fontId="0" fillId="9" borderId="1" xfId="0" applyFill="1" applyBorder="1" applyAlignment="1"/>
    <xf numFmtId="0" fontId="0" fillId="9" borderId="7" xfId="0" applyFill="1" applyBorder="1" applyAlignment="1"/>
    <xf numFmtId="0" fontId="5" fillId="11" borderId="10" xfId="0" applyFont="1" applyFill="1" applyBorder="1" applyAlignment="1"/>
    <xf numFmtId="0" fontId="0" fillId="11" borderId="10" xfId="0" applyFill="1" applyBorder="1" applyAlignment="1"/>
    <xf numFmtId="0" fontId="0" fillId="11" borderId="11" xfId="0" applyFill="1" applyBorder="1" applyAlignment="1"/>
    <xf numFmtId="0" fontId="16" fillId="0" borderId="4" xfId="0" applyFont="1" applyFill="1" applyBorder="1" applyAlignment="1">
      <alignment horizontal="center" vertical="center"/>
    </xf>
    <xf numFmtId="0" fontId="0" fillId="0" borderId="5" xfId="0" applyBorder="1" applyAlignment="1"/>
    <xf numFmtId="0" fontId="0" fillId="0" borderId="6" xfId="0" applyBorder="1" applyAlignment="1"/>
    <xf numFmtId="0" fontId="0" fillId="0" borderId="1" xfId="0" applyBorder="1" applyAlignment="1">
      <alignment wrapText="1"/>
    </xf>
    <xf numFmtId="0" fontId="0" fillId="0" borderId="7" xfId="0" applyBorder="1" applyAlignment="1">
      <alignment wrapText="1"/>
    </xf>
    <xf numFmtId="0" fontId="4" fillId="0" borderId="1" xfId="0" applyFont="1" applyBorder="1" applyAlignment="1">
      <alignment horizontal="left" vertical="center"/>
    </xf>
    <xf numFmtId="4" fontId="4" fillId="0" borderId="7" xfId="0" applyNumberFormat="1" applyFont="1" applyBorder="1" applyAlignment="1">
      <alignment horizontal="left" vertical="center"/>
    </xf>
    <xf numFmtId="4" fontId="4" fillId="0" borderId="7" xfId="0" applyNumberFormat="1" applyFont="1" applyBorder="1" applyAlignment="1">
      <alignment vertical="center"/>
    </xf>
    <xf numFmtId="4" fontId="4" fillId="10"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0" borderId="1" xfId="0" applyFont="1" applyBorder="1" applyAlignment="1">
      <alignment horizontal="left" vertical="center" wrapText="1"/>
    </xf>
    <xf numFmtId="4" fontId="4" fillId="0" borderId="7" xfId="0" applyNumberFormat="1" applyFont="1" applyBorder="1" applyAlignment="1">
      <alignment horizontal="left" vertical="center" wrapText="1"/>
    </xf>
    <xf numFmtId="4" fontId="4" fillId="1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wrapText="1"/>
    </xf>
    <xf numFmtId="0" fontId="0" fillId="10" borderId="13" xfId="0" applyFill="1" applyBorder="1" applyAlignment="1">
      <alignment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Border="1" applyAlignment="1">
      <alignment horizontal="center" vertical="center"/>
    </xf>
    <xf numFmtId="0" fontId="4" fillId="0" borderId="2" xfId="0" applyFont="1" applyFill="1" applyBorder="1" applyAlignment="1">
      <alignment horizontal="center" vertical="center"/>
    </xf>
    <xf numFmtId="0" fontId="17" fillId="9" borderId="13" xfId="0" applyFont="1" applyFill="1" applyBorder="1" applyAlignment="1">
      <alignment horizontal="left" vertical="center" wrapText="1"/>
    </xf>
    <xf numFmtId="0" fontId="17" fillId="9" borderId="13" xfId="0" applyFont="1" applyFill="1" applyBorder="1" applyAlignment="1">
      <alignment horizontal="left" vertical="center"/>
    </xf>
    <xf numFmtId="0" fontId="16" fillId="11" borderId="12" xfId="0" applyNumberFormat="1" applyFont="1" applyFill="1" applyBorder="1" applyAlignment="1">
      <alignment horizontal="left" vertical="top" wrapText="1"/>
    </xf>
    <xf numFmtId="0" fontId="17" fillId="11" borderId="13" xfId="0" applyNumberFormat="1" applyFont="1" applyFill="1" applyBorder="1" applyAlignment="1">
      <alignment horizontal="left" vertical="top"/>
    </xf>
    <xf numFmtId="4" fontId="0" fillId="0" borderId="1" xfId="0" applyNumberFormat="1" applyFont="1" applyFill="1" applyBorder="1" applyAlignment="1">
      <alignment horizontal="center" wrapText="1"/>
    </xf>
    <xf numFmtId="3" fontId="0" fillId="0" borderId="1" xfId="0" applyNumberFormat="1" applyFont="1" applyFill="1" applyBorder="1" applyAlignment="1">
      <alignment horizontal="center" wrapText="1"/>
    </xf>
    <xf numFmtId="4" fontId="0" fillId="10" borderId="1" xfId="0" applyNumberFormat="1" applyFont="1" applyFill="1" applyBorder="1" applyAlignment="1">
      <alignment horizontal="center" wrapText="1"/>
    </xf>
    <xf numFmtId="3" fontId="0" fillId="10" borderId="1" xfId="0" applyNumberFormat="1" applyFont="1" applyFill="1" applyBorder="1" applyAlignment="1">
      <alignment horizontal="center" wrapText="1"/>
    </xf>
  </cellXfs>
  <cellStyles count="4">
    <cellStyle name="Navadno" xfId="0" builtinId="0"/>
    <cellStyle name="Navadno 2" xfId="1" xr:uid="{00000000-0005-0000-0000-000001000000}"/>
    <cellStyle name="Vejica" xfId="2" builtinId="3"/>
    <cellStyle name="Vejica 2" xfId="3" xr:uid="{00000000-0005-0000-0000-000003000000}"/>
  </cellStyles>
  <dxfs count="0"/>
  <tableStyles count="0" defaultTableStyle="TableStyleMedium2" defaultPivotStyle="PivotStyleLight16"/>
  <colors>
    <mruColors>
      <color rgb="FFB4C6E7"/>
      <color rgb="FF9CB4E0"/>
      <color rgb="FF8EC25E"/>
      <color rgb="FF98A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ebno\ZlenderL26\m%20disk\dokumenti\STATI&#268;NA%20SANACIJA\SEZNAM\podatki%20MOP\PODATKI%20o%20stavbnem%20fondu%20MK%20-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d.sigov.si\DAT\MOPE\PP\A%20Priprava%20projekta\A09%20Seznam%20projektov-%20Sprememba%20uredbe\Leto%202024\2.%20Odgovori%20ministrstev\MJU\Priloga1_seznam%20primernih%20stavb-sklop%201_2_3_%20april2024_MJU_DK20240528.xlsx" TargetMode="External"/><Relationship Id="rId1" Type="http://schemas.openxmlformats.org/officeDocument/2006/relationships/externalLinkPath" Target="/MOPE/PP/A%20Priprava%20projekta/A09%20Seznam%20projektov-%20Sprememba%20uredbe/Leto%202024/2.%20Odgovori%20ministrstev/MJU/Priloga1_seznam%20primernih%20stavb-sklop%201_2_3_%20april2024_MJU_DK202405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2"/>
      <sheetName val="List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kupaj - primerne"/>
      <sheetName val="Sklop 1"/>
      <sheetName val="Sklop 2"/>
      <sheetName val="Sklop 3"/>
      <sheetName val="NO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25"/>
  <sheetViews>
    <sheetView tabSelected="1" zoomScale="63" zoomScaleNormal="63" workbookViewId="0">
      <pane xSplit="2" ySplit="1" topLeftCell="C91" activePane="bottomRight" state="frozen"/>
      <selection pane="topRight" activeCell="C1" sqref="C1"/>
      <selection pane="bottomLeft" activeCell="A2" sqref="A2"/>
      <selection pane="bottomRight" activeCell="A99" sqref="A99:XFD99"/>
    </sheetView>
  </sheetViews>
  <sheetFormatPr defaultColWidth="9.1796875" defaultRowHeight="14.5" x14ac:dyDescent="0.35"/>
  <cols>
    <col min="1" max="1" width="20.54296875" style="38" customWidth="1"/>
    <col min="2" max="2" width="12.7265625" style="20" customWidth="1"/>
    <col min="3" max="3" width="13.81640625" style="24" customWidth="1"/>
    <col min="4" max="4" width="12.453125" style="50" customWidth="1"/>
    <col min="5" max="5" width="9.1796875" style="38" customWidth="1"/>
    <col min="6" max="6" width="14.1796875" style="38" customWidth="1"/>
    <col min="7" max="7" width="18.453125" style="38" customWidth="1"/>
    <col min="8" max="8" width="30.54296875" style="51" customWidth="1"/>
    <col min="9" max="9" width="45.54296875" style="44" customWidth="1"/>
    <col min="10" max="10" width="20.453125" style="52" customWidth="1"/>
    <col min="11" max="11" width="10.81640625" style="18" customWidth="1"/>
    <col min="12" max="12" width="32.54296875" style="38" customWidth="1"/>
    <col min="13" max="13" width="15.81640625" style="38" customWidth="1"/>
    <col min="14" max="14" width="51.81640625" style="38" customWidth="1"/>
    <col min="15" max="15" width="52.26953125" style="44" customWidth="1"/>
    <col min="16" max="16" width="21.81640625" style="38" customWidth="1"/>
    <col min="17" max="17" width="36.1796875" style="38" customWidth="1"/>
    <col min="18" max="18" width="45" style="18" customWidth="1"/>
    <col min="19" max="19" width="28.54296875" style="18" customWidth="1"/>
    <col min="20" max="20" width="11.81640625" style="18" customWidth="1"/>
    <col min="21" max="21" width="23.7265625" style="27" customWidth="1"/>
    <col min="22" max="22" width="34.1796875" style="27" customWidth="1"/>
    <col min="23" max="23" width="35.54296875" style="36" customWidth="1"/>
    <col min="24" max="24" width="35" style="36" customWidth="1"/>
    <col min="25" max="25" width="16.1796875" style="36" customWidth="1"/>
    <col min="26" max="26" width="9.1796875" style="36"/>
    <col min="27" max="65" width="9.1796875" style="27"/>
    <col min="66" max="16384" width="9.1796875" style="38"/>
  </cols>
  <sheetData>
    <row r="1" spans="1:65" s="54" customFormat="1" ht="188.5" x14ac:dyDescent="0.35">
      <c r="A1" s="5"/>
      <c r="B1" s="1" t="s">
        <v>365</v>
      </c>
      <c r="C1" s="57" t="s">
        <v>177</v>
      </c>
      <c r="D1" s="45" t="s">
        <v>376</v>
      </c>
      <c r="E1" s="1" t="s">
        <v>176</v>
      </c>
      <c r="F1" s="1" t="s">
        <v>4</v>
      </c>
      <c r="G1" s="39" t="s">
        <v>0</v>
      </c>
      <c r="H1" s="1" t="s">
        <v>1</v>
      </c>
      <c r="I1" s="39" t="s">
        <v>2</v>
      </c>
      <c r="J1" s="40" t="s">
        <v>11</v>
      </c>
      <c r="K1" s="40" t="s">
        <v>3</v>
      </c>
      <c r="L1" s="1" t="s">
        <v>6</v>
      </c>
      <c r="M1" s="1" t="s">
        <v>7</v>
      </c>
      <c r="N1" s="1" t="s">
        <v>8</v>
      </c>
      <c r="O1" s="1" t="s">
        <v>9</v>
      </c>
      <c r="P1" s="39" t="s">
        <v>10</v>
      </c>
      <c r="Q1" s="1" t="s">
        <v>221</v>
      </c>
      <c r="R1" s="40" t="s">
        <v>35</v>
      </c>
      <c r="S1" s="40" t="s">
        <v>219</v>
      </c>
      <c r="T1" s="40" t="s">
        <v>220</v>
      </c>
      <c r="U1" s="1" t="s">
        <v>14</v>
      </c>
      <c r="V1" s="66" t="s">
        <v>13</v>
      </c>
      <c r="W1" s="66" t="s">
        <v>472</v>
      </c>
      <c r="X1" s="66" t="s">
        <v>473</v>
      </c>
      <c r="Y1" s="66" t="s">
        <v>474</v>
      </c>
      <c r="Z1" s="67" t="s">
        <v>475</v>
      </c>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row>
    <row r="2" spans="1:65" ht="101.5" x14ac:dyDescent="0.6">
      <c r="A2" s="96" t="s">
        <v>368</v>
      </c>
      <c r="B2" s="135" t="s">
        <v>346</v>
      </c>
      <c r="C2" s="136">
        <v>1</v>
      </c>
      <c r="D2" s="136">
        <v>1</v>
      </c>
      <c r="E2" s="136">
        <v>1</v>
      </c>
      <c r="F2" s="136" t="s">
        <v>15</v>
      </c>
      <c r="G2" s="136" t="s">
        <v>19</v>
      </c>
      <c r="H2" s="135" t="s">
        <v>20</v>
      </c>
      <c r="I2" s="135" t="s">
        <v>21</v>
      </c>
      <c r="J2" s="137">
        <v>912</v>
      </c>
      <c r="K2" s="136" t="s">
        <v>16</v>
      </c>
      <c r="L2" s="136" t="s">
        <v>12</v>
      </c>
      <c r="M2" s="136" t="s">
        <v>12</v>
      </c>
      <c r="N2" s="135" t="s">
        <v>17</v>
      </c>
      <c r="O2" s="135" t="s">
        <v>199</v>
      </c>
      <c r="P2" s="135" t="s">
        <v>39</v>
      </c>
      <c r="Q2" s="135" t="s">
        <v>37</v>
      </c>
      <c r="R2" s="138">
        <v>130392.66</v>
      </c>
      <c r="S2" s="138" t="s">
        <v>40</v>
      </c>
      <c r="T2" s="138"/>
      <c r="U2" s="135" t="s">
        <v>38</v>
      </c>
      <c r="V2" s="135" t="s">
        <v>281</v>
      </c>
      <c r="W2" s="4"/>
      <c r="X2" s="4" t="s">
        <v>12</v>
      </c>
      <c r="Y2" s="4"/>
      <c r="Z2" s="4"/>
    </row>
    <row r="3" spans="1:65" ht="130.5" x14ac:dyDescent="0.35">
      <c r="A3" s="2"/>
      <c r="B3" s="135" t="s">
        <v>346</v>
      </c>
      <c r="C3" s="136">
        <v>2</v>
      </c>
      <c r="D3" s="136">
        <v>2</v>
      </c>
      <c r="E3" s="136">
        <v>1</v>
      </c>
      <c r="F3" s="136" t="s">
        <v>15</v>
      </c>
      <c r="G3" s="136" t="s">
        <v>22</v>
      </c>
      <c r="H3" s="135" t="s">
        <v>23</v>
      </c>
      <c r="I3" s="136" t="s">
        <v>24</v>
      </c>
      <c r="J3" s="137">
        <v>809.22</v>
      </c>
      <c r="K3" s="136" t="s">
        <v>16</v>
      </c>
      <c r="L3" s="136" t="s">
        <v>12</v>
      </c>
      <c r="M3" s="136" t="s">
        <v>12</v>
      </c>
      <c r="N3" s="135" t="s">
        <v>17</v>
      </c>
      <c r="O3" s="135" t="s">
        <v>200</v>
      </c>
      <c r="P3" s="136" t="s">
        <v>25</v>
      </c>
      <c r="Q3" s="135" t="s">
        <v>37</v>
      </c>
      <c r="R3" s="138">
        <v>352856.17</v>
      </c>
      <c r="S3" s="138" t="s">
        <v>40</v>
      </c>
      <c r="T3" s="138"/>
      <c r="U3" s="135" t="s">
        <v>36</v>
      </c>
      <c r="V3" s="135" t="s">
        <v>282</v>
      </c>
      <c r="W3" s="4"/>
      <c r="X3" s="4" t="s">
        <v>12</v>
      </c>
      <c r="Y3" s="4"/>
      <c r="Z3" s="4"/>
    </row>
    <row r="4" spans="1:65" ht="232" x14ac:dyDescent="0.35">
      <c r="A4" s="37"/>
      <c r="B4" s="139"/>
      <c r="C4" s="136">
        <v>3</v>
      </c>
      <c r="D4" s="136">
        <v>3</v>
      </c>
      <c r="E4" s="136">
        <v>3</v>
      </c>
      <c r="F4" s="136" t="s">
        <v>15</v>
      </c>
      <c r="G4" s="140" t="s">
        <v>467</v>
      </c>
      <c r="H4" s="135" t="s">
        <v>469</v>
      </c>
      <c r="I4" s="140" t="s">
        <v>468</v>
      </c>
      <c r="J4" s="141">
        <f>3887.6+1389.6+15360</f>
        <v>20637.2</v>
      </c>
      <c r="K4" s="136" t="s">
        <v>12</v>
      </c>
      <c r="L4" s="136" t="s">
        <v>12</v>
      </c>
      <c r="M4" s="136" t="s">
        <v>12</v>
      </c>
      <c r="N4" s="135" t="s">
        <v>17</v>
      </c>
      <c r="O4" s="135" t="s">
        <v>336</v>
      </c>
      <c r="P4" s="136" t="s">
        <v>26</v>
      </c>
      <c r="Q4" s="135" t="s">
        <v>201</v>
      </c>
      <c r="R4" s="142">
        <f>2786246.58+742326.11+151960.71</f>
        <v>3680533.4</v>
      </c>
      <c r="S4" s="138" t="s">
        <v>227</v>
      </c>
      <c r="T4" s="138"/>
      <c r="U4" s="135" t="s">
        <v>36</v>
      </c>
      <c r="V4" s="135" t="s">
        <v>609</v>
      </c>
      <c r="W4" s="4"/>
      <c r="X4" s="4" t="s">
        <v>12</v>
      </c>
      <c r="Y4" s="4"/>
      <c r="Z4" s="4" t="s">
        <v>12</v>
      </c>
    </row>
    <row r="5" spans="1:65" ht="58" x14ac:dyDescent="0.35">
      <c r="A5" s="2"/>
      <c r="B5" s="135" t="s">
        <v>346</v>
      </c>
      <c r="C5" s="136">
        <v>4</v>
      </c>
      <c r="D5" s="136">
        <v>4</v>
      </c>
      <c r="E5" s="136">
        <v>1</v>
      </c>
      <c r="F5" s="136" t="s">
        <v>15</v>
      </c>
      <c r="G5" s="136" t="s">
        <v>27</v>
      </c>
      <c r="H5" s="135" t="s">
        <v>28</v>
      </c>
      <c r="I5" s="136" t="s">
        <v>29</v>
      </c>
      <c r="J5" s="137">
        <v>328</v>
      </c>
      <c r="K5" s="136" t="s">
        <v>16</v>
      </c>
      <c r="L5" s="136" t="s">
        <v>12</v>
      </c>
      <c r="M5" s="136" t="s">
        <v>12</v>
      </c>
      <c r="N5" s="135" t="s">
        <v>17</v>
      </c>
      <c r="O5" s="135" t="s">
        <v>202</v>
      </c>
      <c r="P5" s="136" t="s">
        <v>18</v>
      </c>
      <c r="Q5" s="135" t="s">
        <v>37</v>
      </c>
      <c r="R5" s="137">
        <v>33473.24</v>
      </c>
      <c r="S5" s="138" t="s">
        <v>40</v>
      </c>
      <c r="T5" s="138"/>
      <c r="U5" s="135" t="s">
        <v>36</v>
      </c>
      <c r="V5" s="135" t="s">
        <v>283</v>
      </c>
      <c r="W5" s="4"/>
      <c r="X5" s="4" t="s">
        <v>12</v>
      </c>
      <c r="Y5" s="4"/>
      <c r="Z5" s="4"/>
    </row>
    <row r="6" spans="1:65" ht="232" x14ac:dyDescent="0.35">
      <c r="A6" s="37"/>
      <c r="B6" s="139"/>
      <c r="C6" s="136">
        <v>5</v>
      </c>
      <c r="D6" s="136">
        <v>5</v>
      </c>
      <c r="E6" s="136">
        <v>1</v>
      </c>
      <c r="F6" s="136" t="s">
        <v>15</v>
      </c>
      <c r="G6" s="136" t="s">
        <v>30</v>
      </c>
      <c r="H6" s="135" t="s">
        <v>31</v>
      </c>
      <c r="I6" s="136" t="s">
        <v>32</v>
      </c>
      <c r="J6" s="137">
        <v>6010.72</v>
      </c>
      <c r="K6" s="136" t="s">
        <v>16</v>
      </c>
      <c r="L6" s="136" t="s">
        <v>12</v>
      </c>
      <c r="M6" s="136" t="s">
        <v>12</v>
      </c>
      <c r="N6" s="135" t="s">
        <v>17</v>
      </c>
      <c r="O6" s="135" t="s">
        <v>337</v>
      </c>
      <c r="P6" s="136" t="s">
        <v>33</v>
      </c>
      <c r="Q6" s="135" t="s">
        <v>201</v>
      </c>
      <c r="R6" s="143">
        <v>2056951.52</v>
      </c>
      <c r="S6" s="138" t="s">
        <v>227</v>
      </c>
      <c r="T6" s="138"/>
      <c r="U6" s="135" t="s">
        <v>36</v>
      </c>
      <c r="V6" s="135" t="s">
        <v>609</v>
      </c>
      <c r="W6" s="4"/>
      <c r="X6" s="4" t="s">
        <v>12</v>
      </c>
      <c r="Y6" s="4"/>
      <c r="Z6" s="4" t="s">
        <v>12</v>
      </c>
    </row>
    <row r="7" spans="1:65" s="20" customFormat="1" ht="174" x14ac:dyDescent="0.35">
      <c r="A7" s="2"/>
      <c r="B7" s="135" t="s">
        <v>346</v>
      </c>
      <c r="C7" s="136">
        <v>6</v>
      </c>
      <c r="D7" s="136">
        <v>6</v>
      </c>
      <c r="E7" s="136">
        <v>7</v>
      </c>
      <c r="F7" s="136" t="s">
        <v>15</v>
      </c>
      <c r="G7" s="135" t="s">
        <v>222</v>
      </c>
      <c r="H7" s="135" t="s">
        <v>223</v>
      </c>
      <c r="I7" s="136" t="s">
        <v>34</v>
      </c>
      <c r="J7" s="137">
        <v>16884</v>
      </c>
      <c r="K7" s="136" t="s">
        <v>5</v>
      </c>
      <c r="L7" s="136" t="s">
        <v>224</v>
      </c>
      <c r="M7" s="136" t="s">
        <v>224</v>
      </c>
      <c r="N7" s="135" t="s">
        <v>228</v>
      </c>
      <c r="O7" s="136" t="s">
        <v>338</v>
      </c>
      <c r="P7" s="136"/>
      <c r="Q7" s="135" t="s">
        <v>340</v>
      </c>
      <c r="R7" s="137">
        <v>17195843</v>
      </c>
      <c r="S7" s="138">
        <v>8735838</v>
      </c>
      <c r="T7" s="135"/>
      <c r="U7" s="135"/>
      <c r="V7" s="135" t="s">
        <v>374</v>
      </c>
      <c r="W7" s="4"/>
      <c r="X7" s="4" t="s">
        <v>12</v>
      </c>
      <c r="Y7" s="4"/>
      <c r="Z7" s="4"/>
    </row>
    <row r="8" spans="1:65" s="20" customFormat="1" ht="116" x14ac:dyDescent="0.35">
      <c r="A8" s="2"/>
      <c r="B8" s="135" t="s">
        <v>346</v>
      </c>
      <c r="C8" s="136">
        <v>7</v>
      </c>
      <c r="D8" s="136">
        <v>7</v>
      </c>
      <c r="E8" s="136">
        <v>1</v>
      </c>
      <c r="F8" s="136" t="s">
        <v>15</v>
      </c>
      <c r="G8" s="135" t="s">
        <v>230</v>
      </c>
      <c r="H8" s="135" t="s">
        <v>231</v>
      </c>
      <c r="I8" s="136" t="s">
        <v>232</v>
      </c>
      <c r="J8" s="137">
        <v>1773</v>
      </c>
      <c r="K8" s="136" t="s">
        <v>5</v>
      </c>
      <c r="L8" s="136" t="s">
        <v>224</v>
      </c>
      <c r="M8" s="136" t="s">
        <v>224</v>
      </c>
      <c r="N8" s="135" t="s">
        <v>229</v>
      </c>
      <c r="O8" s="136" t="s">
        <v>339</v>
      </c>
      <c r="P8" s="136"/>
      <c r="Q8" s="135" t="s">
        <v>340</v>
      </c>
      <c r="R8" s="137">
        <v>2748323</v>
      </c>
      <c r="S8" s="138">
        <v>2748323</v>
      </c>
      <c r="T8" s="135"/>
      <c r="U8" s="135"/>
      <c r="V8" s="135" t="s">
        <v>341</v>
      </c>
      <c r="W8" s="4"/>
      <c r="X8" s="4" t="s">
        <v>12</v>
      </c>
      <c r="Y8" s="4"/>
      <c r="Z8" s="4"/>
    </row>
    <row r="9" spans="1:65" s="24" customFormat="1" ht="46" customHeight="1" x14ac:dyDescent="0.35">
      <c r="A9" s="85" t="s">
        <v>41</v>
      </c>
      <c r="B9" s="135" t="s">
        <v>369</v>
      </c>
      <c r="C9" s="136">
        <v>8</v>
      </c>
      <c r="D9" s="144">
        <v>1</v>
      </c>
      <c r="E9" s="136">
        <v>1</v>
      </c>
      <c r="F9" s="136" t="s">
        <v>41</v>
      </c>
      <c r="G9" s="136" t="s">
        <v>50</v>
      </c>
      <c r="H9" s="135" t="s">
        <v>51</v>
      </c>
      <c r="I9" s="136" t="s">
        <v>52</v>
      </c>
      <c r="J9" s="137">
        <v>265</v>
      </c>
      <c r="K9" s="136" t="s">
        <v>5</v>
      </c>
      <c r="L9" s="136" t="s">
        <v>12</v>
      </c>
      <c r="M9" s="136" t="s">
        <v>12</v>
      </c>
      <c r="N9" s="135" t="s">
        <v>53</v>
      </c>
      <c r="O9" s="136" t="s">
        <v>54</v>
      </c>
      <c r="P9" s="136" t="s">
        <v>43</v>
      </c>
      <c r="Q9" s="135" t="s">
        <v>44</v>
      </c>
      <c r="R9" s="138">
        <f t="shared" ref="R9:R13" si="0">+S9+T9</f>
        <v>80000</v>
      </c>
      <c r="S9" s="138">
        <v>52800</v>
      </c>
      <c r="T9" s="138">
        <v>27200</v>
      </c>
      <c r="U9" s="136" t="s">
        <v>45</v>
      </c>
      <c r="V9" s="136" t="s">
        <v>46</v>
      </c>
      <c r="W9" s="2"/>
      <c r="X9" s="2" t="s">
        <v>12</v>
      </c>
      <c r="Y9" s="2"/>
      <c r="Z9" s="2"/>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row>
    <row r="10" spans="1:65" s="24" customFormat="1" ht="29" x14ac:dyDescent="0.35">
      <c r="A10" s="76"/>
      <c r="B10" s="135" t="s">
        <v>369</v>
      </c>
      <c r="C10" s="136">
        <v>9</v>
      </c>
      <c r="D10" s="144">
        <v>2</v>
      </c>
      <c r="E10" s="136">
        <v>1</v>
      </c>
      <c r="F10" s="136" t="s">
        <v>41</v>
      </c>
      <c r="G10" s="136" t="s">
        <v>55</v>
      </c>
      <c r="H10" s="135" t="s">
        <v>56</v>
      </c>
      <c r="I10" s="136" t="s">
        <v>52</v>
      </c>
      <c r="J10" s="137">
        <v>1250</v>
      </c>
      <c r="K10" s="136" t="s">
        <v>5</v>
      </c>
      <c r="L10" s="136" t="s">
        <v>12</v>
      </c>
      <c r="M10" s="136" t="s">
        <v>12</v>
      </c>
      <c r="N10" s="135" t="s">
        <v>53</v>
      </c>
      <c r="O10" s="136" t="s">
        <v>54</v>
      </c>
      <c r="P10" s="136" t="s">
        <v>43</v>
      </c>
      <c r="Q10" s="135" t="s">
        <v>44</v>
      </c>
      <c r="R10" s="138">
        <f t="shared" si="0"/>
        <v>500000</v>
      </c>
      <c r="S10" s="138">
        <v>330000</v>
      </c>
      <c r="T10" s="138">
        <v>170000</v>
      </c>
      <c r="U10" s="136" t="s">
        <v>45</v>
      </c>
      <c r="V10" s="136" t="s">
        <v>46</v>
      </c>
      <c r="W10" s="2"/>
      <c r="X10" s="2" t="s">
        <v>12</v>
      </c>
      <c r="Y10" s="2"/>
      <c r="Z10" s="2"/>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row>
    <row r="11" spans="1:65" s="24" customFormat="1" ht="29" x14ac:dyDescent="0.35">
      <c r="A11" s="76"/>
      <c r="B11" s="135" t="s">
        <v>369</v>
      </c>
      <c r="C11" s="136">
        <v>10</v>
      </c>
      <c r="D11" s="144">
        <v>3</v>
      </c>
      <c r="E11" s="136">
        <v>1</v>
      </c>
      <c r="F11" s="136" t="s">
        <v>41</v>
      </c>
      <c r="G11" s="136" t="s">
        <v>57</v>
      </c>
      <c r="H11" s="135" t="s">
        <v>58</v>
      </c>
      <c r="I11" s="136" t="s">
        <v>52</v>
      </c>
      <c r="J11" s="137">
        <v>329</v>
      </c>
      <c r="K11" s="136" t="s">
        <v>5</v>
      </c>
      <c r="L11" s="136" t="s">
        <v>12</v>
      </c>
      <c r="M11" s="136" t="s">
        <v>12</v>
      </c>
      <c r="N11" s="135" t="s">
        <v>53</v>
      </c>
      <c r="O11" s="136" t="s">
        <v>54</v>
      </c>
      <c r="P11" s="136" t="s">
        <v>43</v>
      </c>
      <c r="Q11" s="135" t="s">
        <v>44</v>
      </c>
      <c r="R11" s="138">
        <f t="shared" si="0"/>
        <v>132000</v>
      </c>
      <c r="S11" s="138">
        <v>87120</v>
      </c>
      <c r="T11" s="138">
        <v>44880</v>
      </c>
      <c r="U11" s="136" t="s">
        <v>45</v>
      </c>
      <c r="V11" s="136" t="s">
        <v>46</v>
      </c>
      <c r="W11" s="2"/>
      <c r="X11" s="2" t="s">
        <v>12</v>
      </c>
      <c r="Y11" s="2"/>
      <c r="Z11" s="2"/>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row>
    <row r="12" spans="1:65" s="24" customFormat="1" ht="29" x14ac:dyDescent="0.35">
      <c r="A12" s="76"/>
      <c r="B12" s="135" t="s">
        <v>369</v>
      </c>
      <c r="C12" s="136">
        <v>11</v>
      </c>
      <c r="D12" s="144">
        <v>4</v>
      </c>
      <c r="E12" s="136">
        <v>1</v>
      </c>
      <c r="F12" s="136" t="s">
        <v>41</v>
      </c>
      <c r="G12" s="136" t="s">
        <v>59</v>
      </c>
      <c r="H12" s="135" t="s">
        <v>60</v>
      </c>
      <c r="I12" s="136" t="s">
        <v>52</v>
      </c>
      <c r="J12" s="137">
        <v>4632</v>
      </c>
      <c r="K12" s="136" t="s">
        <v>5</v>
      </c>
      <c r="L12" s="136" t="s">
        <v>12</v>
      </c>
      <c r="M12" s="136" t="s">
        <v>12</v>
      </c>
      <c r="N12" s="135" t="s">
        <v>53</v>
      </c>
      <c r="O12" s="136" t="s">
        <v>54</v>
      </c>
      <c r="P12" s="136" t="s">
        <v>43</v>
      </c>
      <c r="Q12" s="135" t="s">
        <v>44</v>
      </c>
      <c r="R12" s="138">
        <f t="shared" si="0"/>
        <v>1390000</v>
      </c>
      <c r="S12" s="138">
        <v>917400</v>
      </c>
      <c r="T12" s="138">
        <v>472600</v>
      </c>
      <c r="U12" s="136" t="s">
        <v>45</v>
      </c>
      <c r="V12" s="136" t="s">
        <v>46</v>
      </c>
      <c r="W12" s="2"/>
      <c r="X12" s="2" t="s">
        <v>12</v>
      </c>
      <c r="Y12" s="2"/>
      <c r="Z12" s="2"/>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row>
    <row r="13" spans="1:65" s="24" customFormat="1" ht="29" x14ac:dyDescent="0.35">
      <c r="A13" s="76"/>
      <c r="B13" s="135" t="s">
        <v>369</v>
      </c>
      <c r="C13" s="136">
        <v>12</v>
      </c>
      <c r="D13" s="144">
        <v>5</v>
      </c>
      <c r="E13" s="136">
        <v>1</v>
      </c>
      <c r="F13" s="136" t="s">
        <v>41</v>
      </c>
      <c r="G13" s="136" t="s">
        <v>61</v>
      </c>
      <c r="H13" s="135" t="s">
        <v>62</v>
      </c>
      <c r="I13" s="136" t="s">
        <v>52</v>
      </c>
      <c r="J13" s="137">
        <v>3155</v>
      </c>
      <c r="K13" s="136" t="s">
        <v>5</v>
      </c>
      <c r="L13" s="136" t="s">
        <v>12</v>
      </c>
      <c r="M13" s="136" t="s">
        <v>12</v>
      </c>
      <c r="N13" s="135" t="s">
        <v>53</v>
      </c>
      <c r="O13" s="136" t="s">
        <v>54</v>
      </c>
      <c r="P13" s="136" t="s">
        <v>43</v>
      </c>
      <c r="Q13" s="135" t="s">
        <v>44</v>
      </c>
      <c r="R13" s="138">
        <f t="shared" si="0"/>
        <v>1104000</v>
      </c>
      <c r="S13" s="138">
        <v>728640</v>
      </c>
      <c r="T13" s="138">
        <v>375360</v>
      </c>
      <c r="U13" s="136" t="s">
        <v>45</v>
      </c>
      <c r="V13" s="136" t="s">
        <v>46</v>
      </c>
      <c r="W13" s="2"/>
      <c r="X13" s="2" t="s">
        <v>12</v>
      </c>
      <c r="Y13" s="2"/>
      <c r="Z13" s="2"/>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row>
    <row r="14" spans="1:65" s="24" customFormat="1" ht="29" x14ac:dyDescent="0.35">
      <c r="A14" s="76"/>
      <c r="B14" s="135" t="s">
        <v>369</v>
      </c>
      <c r="C14" s="136">
        <v>13</v>
      </c>
      <c r="D14" s="144">
        <v>6</v>
      </c>
      <c r="E14" s="145">
        <v>1</v>
      </c>
      <c r="F14" s="145" t="s">
        <v>41</v>
      </c>
      <c r="G14" s="145" t="s">
        <v>63</v>
      </c>
      <c r="H14" s="146" t="s">
        <v>64</v>
      </c>
      <c r="I14" s="146" t="s">
        <v>65</v>
      </c>
      <c r="J14" s="147">
        <v>1358</v>
      </c>
      <c r="K14" s="145" t="s">
        <v>5</v>
      </c>
      <c r="L14" s="145" t="s">
        <v>12</v>
      </c>
      <c r="M14" s="145" t="s">
        <v>12</v>
      </c>
      <c r="N14" s="146" t="s">
        <v>277</v>
      </c>
      <c r="O14" s="145" t="s">
        <v>54</v>
      </c>
      <c r="P14" s="145" t="s">
        <v>43</v>
      </c>
      <c r="Q14" s="146" t="s">
        <v>44</v>
      </c>
      <c r="R14" s="148">
        <f>+J14*275</f>
        <v>373450</v>
      </c>
      <c r="S14" s="148">
        <f>+R14*0.9</f>
        <v>336105</v>
      </c>
      <c r="T14" s="148">
        <f>+R14-S14</f>
        <v>37345</v>
      </c>
      <c r="U14" s="145" t="s">
        <v>45</v>
      </c>
      <c r="V14" s="149" t="s">
        <v>46</v>
      </c>
      <c r="W14" s="2"/>
      <c r="X14" s="2" t="s">
        <v>12</v>
      </c>
      <c r="Y14" s="2"/>
      <c r="Z14" s="2"/>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row>
    <row r="15" spans="1:65" s="24" customFormat="1" ht="29" x14ac:dyDescent="0.35">
      <c r="A15" s="76"/>
      <c r="B15" s="135" t="s">
        <v>369</v>
      </c>
      <c r="C15" s="136">
        <v>14</v>
      </c>
      <c r="D15" s="144">
        <v>7</v>
      </c>
      <c r="E15" s="145">
        <v>1</v>
      </c>
      <c r="F15" s="145" t="s">
        <v>41</v>
      </c>
      <c r="G15" s="145" t="s">
        <v>67</v>
      </c>
      <c r="H15" s="146" t="s">
        <v>64</v>
      </c>
      <c r="I15" s="146" t="s">
        <v>65</v>
      </c>
      <c r="J15" s="147">
        <v>1358</v>
      </c>
      <c r="K15" s="145" t="s">
        <v>5</v>
      </c>
      <c r="L15" s="145" t="s">
        <v>12</v>
      </c>
      <c r="M15" s="145" t="s">
        <v>12</v>
      </c>
      <c r="N15" s="146" t="s">
        <v>278</v>
      </c>
      <c r="O15" s="145" t="s">
        <v>54</v>
      </c>
      <c r="P15" s="145" t="s">
        <v>43</v>
      </c>
      <c r="Q15" s="146" t="s">
        <v>44</v>
      </c>
      <c r="R15" s="148">
        <f t="shared" ref="R15:R23" si="1">+J15*275</f>
        <v>373450</v>
      </c>
      <c r="S15" s="148">
        <f t="shared" ref="S15:S23" si="2">+R15*0.9</f>
        <v>336105</v>
      </c>
      <c r="T15" s="148">
        <f t="shared" ref="T15:T23" si="3">+R15-S15</f>
        <v>37345</v>
      </c>
      <c r="U15" s="145" t="s">
        <v>45</v>
      </c>
      <c r="V15" s="149" t="s">
        <v>46</v>
      </c>
      <c r="W15" s="2"/>
      <c r="X15" s="2" t="s">
        <v>12</v>
      </c>
      <c r="Y15" s="2"/>
      <c r="Z15" s="2"/>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row>
    <row r="16" spans="1:65" s="24" customFormat="1" ht="29" x14ac:dyDescent="0.35">
      <c r="A16" s="76"/>
      <c r="B16" s="135" t="s">
        <v>369</v>
      </c>
      <c r="C16" s="136">
        <v>15</v>
      </c>
      <c r="D16" s="144">
        <v>8</v>
      </c>
      <c r="E16" s="145">
        <v>1</v>
      </c>
      <c r="F16" s="145" t="s">
        <v>41</v>
      </c>
      <c r="G16" s="145" t="s">
        <v>68</v>
      </c>
      <c r="H16" s="146" t="s">
        <v>64</v>
      </c>
      <c r="I16" s="146" t="s">
        <v>65</v>
      </c>
      <c r="J16" s="147">
        <v>1358</v>
      </c>
      <c r="K16" s="145" t="s">
        <v>5</v>
      </c>
      <c r="L16" s="145" t="s">
        <v>12</v>
      </c>
      <c r="M16" s="145" t="s">
        <v>12</v>
      </c>
      <c r="N16" s="146" t="s">
        <v>278</v>
      </c>
      <c r="O16" s="145" t="s">
        <v>54</v>
      </c>
      <c r="P16" s="145" t="s">
        <v>43</v>
      </c>
      <c r="Q16" s="146" t="s">
        <v>44</v>
      </c>
      <c r="R16" s="148">
        <f t="shared" si="1"/>
        <v>373450</v>
      </c>
      <c r="S16" s="148">
        <f t="shared" si="2"/>
        <v>336105</v>
      </c>
      <c r="T16" s="148">
        <f t="shared" si="3"/>
        <v>37345</v>
      </c>
      <c r="U16" s="145" t="s">
        <v>45</v>
      </c>
      <c r="V16" s="149" t="s">
        <v>46</v>
      </c>
      <c r="W16" s="2"/>
      <c r="X16" s="2" t="s">
        <v>12</v>
      </c>
      <c r="Y16" s="2"/>
      <c r="Z16" s="2"/>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row>
    <row r="17" spans="1:65" s="24" customFormat="1" ht="29" x14ac:dyDescent="0.35">
      <c r="A17" s="76"/>
      <c r="B17" s="135" t="s">
        <v>369</v>
      </c>
      <c r="C17" s="136">
        <v>16</v>
      </c>
      <c r="D17" s="144">
        <v>9</v>
      </c>
      <c r="E17" s="145">
        <v>1</v>
      </c>
      <c r="F17" s="145" t="s">
        <v>41</v>
      </c>
      <c r="G17" s="145" t="s">
        <v>69</v>
      </c>
      <c r="H17" s="146" t="s">
        <v>64</v>
      </c>
      <c r="I17" s="146" t="s">
        <v>65</v>
      </c>
      <c r="J17" s="147">
        <v>1358</v>
      </c>
      <c r="K17" s="145" t="s">
        <v>5</v>
      </c>
      <c r="L17" s="145" t="s">
        <v>12</v>
      </c>
      <c r="M17" s="145" t="s">
        <v>12</v>
      </c>
      <c r="N17" s="146" t="s">
        <v>278</v>
      </c>
      <c r="O17" s="145" t="s">
        <v>54</v>
      </c>
      <c r="P17" s="145" t="s">
        <v>43</v>
      </c>
      <c r="Q17" s="146" t="s">
        <v>44</v>
      </c>
      <c r="R17" s="148">
        <f t="shared" si="1"/>
        <v>373450</v>
      </c>
      <c r="S17" s="148">
        <f t="shared" si="2"/>
        <v>336105</v>
      </c>
      <c r="T17" s="148">
        <f t="shared" si="3"/>
        <v>37345</v>
      </c>
      <c r="U17" s="145" t="s">
        <v>45</v>
      </c>
      <c r="V17" s="149" t="s">
        <v>46</v>
      </c>
      <c r="W17" s="2"/>
      <c r="X17" s="2" t="s">
        <v>12</v>
      </c>
      <c r="Y17" s="2"/>
      <c r="Z17" s="2"/>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row>
    <row r="18" spans="1:65" s="24" customFormat="1" ht="29" x14ac:dyDescent="0.35">
      <c r="A18" s="76"/>
      <c r="B18" s="135" t="s">
        <v>369</v>
      </c>
      <c r="C18" s="136">
        <v>17</v>
      </c>
      <c r="D18" s="144">
        <v>10</v>
      </c>
      <c r="E18" s="145">
        <v>1</v>
      </c>
      <c r="F18" s="145" t="s">
        <v>41</v>
      </c>
      <c r="G18" s="145" t="s">
        <v>70</v>
      </c>
      <c r="H18" s="146" t="s">
        <v>64</v>
      </c>
      <c r="I18" s="146" t="s">
        <v>65</v>
      </c>
      <c r="J18" s="147">
        <v>1358</v>
      </c>
      <c r="K18" s="145" t="s">
        <v>5</v>
      </c>
      <c r="L18" s="145" t="s">
        <v>12</v>
      </c>
      <c r="M18" s="145" t="s">
        <v>12</v>
      </c>
      <c r="N18" s="146" t="s">
        <v>278</v>
      </c>
      <c r="O18" s="145" t="s">
        <v>54</v>
      </c>
      <c r="P18" s="145" t="s">
        <v>43</v>
      </c>
      <c r="Q18" s="146" t="s">
        <v>44</v>
      </c>
      <c r="R18" s="148">
        <f t="shared" si="1"/>
        <v>373450</v>
      </c>
      <c r="S18" s="148">
        <f t="shared" si="2"/>
        <v>336105</v>
      </c>
      <c r="T18" s="148">
        <f t="shared" si="3"/>
        <v>37345</v>
      </c>
      <c r="U18" s="145" t="s">
        <v>45</v>
      </c>
      <c r="V18" s="149" t="s">
        <v>46</v>
      </c>
      <c r="W18" s="2"/>
      <c r="X18" s="2" t="s">
        <v>12</v>
      </c>
      <c r="Y18" s="2"/>
      <c r="Z18" s="2"/>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row>
    <row r="19" spans="1:65" s="24" customFormat="1" ht="29" x14ac:dyDescent="0.35">
      <c r="A19" s="76"/>
      <c r="B19" s="135" t="s">
        <v>369</v>
      </c>
      <c r="C19" s="136">
        <v>18</v>
      </c>
      <c r="D19" s="144">
        <v>11</v>
      </c>
      <c r="E19" s="145">
        <v>1</v>
      </c>
      <c r="F19" s="145" t="s">
        <v>41</v>
      </c>
      <c r="G19" s="145" t="s">
        <v>71</v>
      </c>
      <c r="H19" s="146" t="s">
        <v>64</v>
      </c>
      <c r="I19" s="146" t="s">
        <v>65</v>
      </c>
      <c r="J19" s="147">
        <v>1483</v>
      </c>
      <c r="K19" s="145" t="s">
        <v>5</v>
      </c>
      <c r="L19" s="145" t="s">
        <v>12</v>
      </c>
      <c r="M19" s="145" t="s">
        <v>12</v>
      </c>
      <c r="N19" s="146" t="s">
        <v>278</v>
      </c>
      <c r="O19" s="145" t="s">
        <v>54</v>
      </c>
      <c r="P19" s="145" t="s">
        <v>43</v>
      </c>
      <c r="Q19" s="146" t="s">
        <v>44</v>
      </c>
      <c r="R19" s="148">
        <f t="shared" si="1"/>
        <v>407825</v>
      </c>
      <c r="S19" s="148">
        <f t="shared" si="2"/>
        <v>367042.5</v>
      </c>
      <c r="T19" s="148">
        <f t="shared" si="3"/>
        <v>40782.5</v>
      </c>
      <c r="U19" s="145" t="s">
        <v>45</v>
      </c>
      <c r="V19" s="149" t="s">
        <v>46</v>
      </c>
      <c r="W19" s="2"/>
      <c r="X19" s="2" t="s">
        <v>12</v>
      </c>
      <c r="Y19" s="2"/>
      <c r="Z19" s="2"/>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row>
    <row r="20" spans="1:65" s="24" customFormat="1" ht="29" x14ac:dyDescent="0.35">
      <c r="A20" s="76"/>
      <c r="B20" s="135" t="s">
        <v>369</v>
      </c>
      <c r="C20" s="136">
        <v>19</v>
      </c>
      <c r="D20" s="144">
        <v>12</v>
      </c>
      <c r="E20" s="145">
        <v>1</v>
      </c>
      <c r="F20" s="145" t="s">
        <v>41</v>
      </c>
      <c r="G20" s="145" t="s">
        <v>72</v>
      </c>
      <c r="H20" s="146" t="s">
        <v>64</v>
      </c>
      <c r="I20" s="146" t="s">
        <v>65</v>
      </c>
      <c r="J20" s="147">
        <v>1483</v>
      </c>
      <c r="K20" s="145" t="s">
        <v>5</v>
      </c>
      <c r="L20" s="145" t="s">
        <v>12</v>
      </c>
      <c r="M20" s="145" t="s">
        <v>12</v>
      </c>
      <c r="N20" s="146" t="s">
        <v>278</v>
      </c>
      <c r="O20" s="145" t="s">
        <v>54</v>
      </c>
      <c r="P20" s="145" t="s">
        <v>43</v>
      </c>
      <c r="Q20" s="146" t="s">
        <v>44</v>
      </c>
      <c r="R20" s="148">
        <f t="shared" si="1"/>
        <v>407825</v>
      </c>
      <c r="S20" s="148">
        <f t="shared" si="2"/>
        <v>367042.5</v>
      </c>
      <c r="T20" s="148">
        <f t="shared" si="3"/>
        <v>40782.5</v>
      </c>
      <c r="U20" s="145" t="s">
        <v>45</v>
      </c>
      <c r="V20" s="149" t="s">
        <v>46</v>
      </c>
      <c r="W20" s="2"/>
      <c r="X20" s="2" t="s">
        <v>12</v>
      </c>
      <c r="Y20" s="2"/>
      <c r="Z20" s="2"/>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row>
    <row r="21" spans="1:65" s="24" customFormat="1" ht="22.5" customHeight="1" x14ac:dyDescent="0.35">
      <c r="A21" s="76"/>
      <c r="B21" s="135" t="s">
        <v>369</v>
      </c>
      <c r="C21" s="136">
        <v>20</v>
      </c>
      <c r="D21" s="144">
        <v>13</v>
      </c>
      <c r="E21" s="145">
        <v>1</v>
      </c>
      <c r="F21" s="145" t="s">
        <v>41</v>
      </c>
      <c r="G21" s="145" t="s">
        <v>73</v>
      </c>
      <c r="H21" s="146" t="s">
        <v>47</v>
      </c>
      <c r="I21" s="146" t="s">
        <v>65</v>
      </c>
      <c r="J21" s="147">
        <v>776</v>
      </c>
      <c r="K21" s="145" t="s">
        <v>5</v>
      </c>
      <c r="L21" s="145" t="s">
        <v>12</v>
      </c>
      <c r="M21" s="145" t="s">
        <v>12</v>
      </c>
      <c r="N21" s="146" t="s">
        <v>278</v>
      </c>
      <c r="O21" s="145" t="s">
        <v>54</v>
      </c>
      <c r="P21" s="145" t="s">
        <v>43</v>
      </c>
      <c r="Q21" s="146" t="s">
        <v>44</v>
      </c>
      <c r="R21" s="148">
        <f t="shared" si="1"/>
        <v>213400</v>
      </c>
      <c r="S21" s="148">
        <f t="shared" si="2"/>
        <v>192060</v>
      </c>
      <c r="T21" s="148">
        <f t="shared" si="3"/>
        <v>21340</v>
      </c>
      <c r="U21" s="145" t="s">
        <v>45</v>
      </c>
      <c r="V21" s="149" t="s">
        <v>46</v>
      </c>
      <c r="W21" s="2"/>
      <c r="X21" s="2" t="s">
        <v>12</v>
      </c>
      <c r="Y21" s="2"/>
      <c r="Z21" s="2"/>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row>
    <row r="22" spans="1:65" s="24" customFormat="1" ht="29" x14ac:dyDescent="0.35">
      <c r="A22" s="76"/>
      <c r="B22" s="135" t="s">
        <v>369</v>
      </c>
      <c r="C22" s="136">
        <v>21</v>
      </c>
      <c r="D22" s="144">
        <v>14</v>
      </c>
      <c r="E22" s="145">
        <v>1</v>
      </c>
      <c r="F22" s="145" t="s">
        <v>41</v>
      </c>
      <c r="G22" s="145" t="s">
        <v>74</v>
      </c>
      <c r="H22" s="146" t="s">
        <v>75</v>
      </c>
      <c r="I22" s="146" t="s">
        <v>65</v>
      </c>
      <c r="J22" s="147">
        <v>1474</v>
      </c>
      <c r="K22" s="145" t="s">
        <v>5</v>
      </c>
      <c r="L22" s="145" t="s">
        <v>12</v>
      </c>
      <c r="M22" s="145" t="s">
        <v>12</v>
      </c>
      <c r="N22" s="146" t="s">
        <v>66</v>
      </c>
      <c r="O22" s="145" t="s">
        <v>54</v>
      </c>
      <c r="P22" s="145" t="s">
        <v>43</v>
      </c>
      <c r="Q22" s="146" t="s">
        <v>44</v>
      </c>
      <c r="R22" s="148">
        <f t="shared" si="1"/>
        <v>405350</v>
      </c>
      <c r="S22" s="148">
        <f t="shared" si="2"/>
        <v>364815</v>
      </c>
      <c r="T22" s="148">
        <f t="shared" si="3"/>
        <v>40535</v>
      </c>
      <c r="U22" s="145" t="s">
        <v>45</v>
      </c>
      <c r="V22" s="149" t="s">
        <v>46</v>
      </c>
      <c r="W22" s="2"/>
      <c r="X22" s="2" t="s">
        <v>12</v>
      </c>
      <c r="Y22" s="2"/>
      <c r="Z22" s="2"/>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row>
    <row r="23" spans="1:65" s="24" customFormat="1" ht="30.75" customHeight="1" x14ac:dyDescent="0.35">
      <c r="A23" s="76"/>
      <c r="B23" s="135" t="s">
        <v>369</v>
      </c>
      <c r="C23" s="136">
        <v>22</v>
      </c>
      <c r="D23" s="144">
        <v>15</v>
      </c>
      <c r="E23" s="145">
        <v>1</v>
      </c>
      <c r="F23" s="145" t="s">
        <v>41</v>
      </c>
      <c r="G23" s="145" t="s">
        <v>76</v>
      </c>
      <c r="H23" s="146" t="s">
        <v>48</v>
      </c>
      <c r="I23" s="146" t="s">
        <v>65</v>
      </c>
      <c r="J23" s="147">
        <v>1438</v>
      </c>
      <c r="K23" s="145" t="s">
        <v>5</v>
      </c>
      <c r="L23" s="145" t="s">
        <v>12</v>
      </c>
      <c r="M23" s="145" t="s">
        <v>12</v>
      </c>
      <c r="N23" s="146" t="s">
        <v>278</v>
      </c>
      <c r="O23" s="145" t="s">
        <v>54</v>
      </c>
      <c r="P23" s="145" t="s">
        <v>43</v>
      </c>
      <c r="Q23" s="146" t="s">
        <v>44</v>
      </c>
      <c r="R23" s="148">
        <f t="shared" si="1"/>
        <v>395450</v>
      </c>
      <c r="S23" s="148">
        <f t="shared" si="2"/>
        <v>355905</v>
      </c>
      <c r="T23" s="148">
        <f t="shared" si="3"/>
        <v>39545</v>
      </c>
      <c r="U23" s="145" t="s">
        <v>45</v>
      </c>
      <c r="V23" s="149" t="s">
        <v>46</v>
      </c>
      <c r="W23" s="2"/>
      <c r="X23" s="2" t="s">
        <v>12</v>
      </c>
      <c r="Y23" s="2"/>
      <c r="Z23" s="2"/>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row>
    <row r="24" spans="1:65" s="24" customFormat="1" ht="29" x14ac:dyDescent="0.35">
      <c r="A24" s="85" t="s">
        <v>77</v>
      </c>
      <c r="B24" s="112" t="s">
        <v>344</v>
      </c>
      <c r="C24" s="208">
        <v>23</v>
      </c>
      <c r="D24" s="208">
        <v>1</v>
      </c>
      <c r="E24" s="208">
        <v>7</v>
      </c>
      <c r="F24" s="113" t="s">
        <v>77</v>
      </c>
      <c r="G24" s="113" t="s">
        <v>88</v>
      </c>
      <c r="H24" s="114" t="s">
        <v>89</v>
      </c>
      <c r="I24" s="114" t="s">
        <v>90</v>
      </c>
      <c r="J24" s="115">
        <v>22000</v>
      </c>
      <c r="K24" s="113" t="s">
        <v>5</v>
      </c>
      <c r="L24" s="113" t="s">
        <v>12</v>
      </c>
      <c r="M24" s="113" t="s">
        <v>5</v>
      </c>
      <c r="N24" s="113" t="s">
        <v>214</v>
      </c>
      <c r="O24" s="113" t="s">
        <v>49</v>
      </c>
      <c r="P24" s="114" t="s">
        <v>91</v>
      </c>
      <c r="Q24" s="114" t="s">
        <v>180</v>
      </c>
      <c r="R24" s="115">
        <v>5010000</v>
      </c>
      <c r="S24" s="115">
        <v>5010000</v>
      </c>
      <c r="T24" s="116"/>
      <c r="U24" s="116"/>
      <c r="V24" s="113"/>
      <c r="W24" s="113" t="s">
        <v>12</v>
      </c>
      <c r="X24" s="2"/>
      <c r="Y24" s="2"/>
      <c r="Z24" s="2"/>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row>
    <row r="25" spans="1:65" s="24" customFormat="1" ht="51" customHeight="1" x14ac:dyDescent="0.35">
      <c r="A25" s="22"/>
      <c r="B25" s="112" t="s">
        <v>344</v>
      </c>
      <c r="C25" s="208"/>
      <c r="D25" s="208"/>
      <c r="E25" s="208"/>
      <c r="F25" s="113" t="s">
        <v>77</v>
      </c>
      <c r="G25" s="113" t="s">
        <v>92</v>
      </c>
      <c r="H25" s="114" t="s">
        <v>93</v>
      </c>
      <c r="I25" s="114" t="s">
        <v>90</v>
      </c>
      <c r="J25" s="115">
        <v>540</v>
      </c>
      <c r="K25" s="113" t="s">
        <v>5</v>
      </c>
      <c r="L25" s="113" t="s">
        <v>12</v>
      </c>
      <c r="M25" s="113" t="s">
        <v>5</v>
      </c>
      <c r="N25" s="113" t="s">
        <v>214</v>
      </c>
      <c r="O25" s="113" t="s">
        <v>49</v>
      </c>
      <c r="P25" s="114" t="s">
        <v>94</v>
      </c>
      <c r="Q25" s="114" t="s">
        <v>180</v>
      </c>
      <c r="R25" s="115">
        <v>115000</v>
      </c>
      <c r="S25" s="115">
        <v>115000</v>
      </c>
      <c r="T25" s="116"/>
      <c r="U25" s="116"/>
      <c r="V25" s="113"/>
      <c r="W25" s="113" t="s">
        <v>12</v>
      </c>
      <c r="X25" s="2"/>
      <c r="Y25" s="2"/>
      <c r="Z25" s="2"/>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row>
    <row r="26" spans="1:65" s="24" customFormat="1" ht="37.5" customHeight="1" x14ac:dyDescent="0.35">
      <c r="A26" s="22"/>
      <c r="B26" s="112" t="s">
        <v>344</v>
      </c>
      <c r="C26" s="208"/>
      <c r="D26" s="208"/>
      <c r="E26" s="208"/>
      <c r="F26" s="113" t="s">
        <v>77</v>
      </c>
      <c r="G26" s="113" t="s">
        <v>95</v>
      </c>
      <c r="H26" s="114" t="s">
        <v>89</v>
      </c>
      <c r="I26" s="114" t="s">
        <v>90</v>
      </c>
      <c r="J26" s="115">
        <v>7377</v>
      </c>
      <c r="K26" s="113" t="s">
        <v>5</v>
      </c>
      <c r="L26" s="113" t="s">
        <v>12</v>
      </c>
      <c r="M26" s="113" t="s">
        <v>5</v>
      </c>
      <c r="N26" s="113" t="s">
        <v>214</v>
      </c>
      <c r="O26" s="113" t="s">
        <v>49</v>
      </c>
      <c r="P26" s="114" t="s">
        <v>96</v>
      </c>
      <c r="Q26" s="114" t="s">
        <v>180</v>
      </c>
      <c r="R26" s="115">
        <v>963000</v>
      </c>
      <c r="S26" s="115">
        <v>963000</v>
      </c>
      <c r="T26" s="116"/>
      <c r="U26" s="116"/>
      <c r="V26" s="113"/>
      <c r="W26" s="113" t="s">
        <v>12</v>
      </c>
      <c r="X26" s="2"/>
      <c r="Y26" s="2"/>
      <c r="Z26" s="2"/>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row>
    <row r="27" spans="1:65" s="24" customFormat="1" ht="29" x14ac:dyDescent="0.35">
      <c r="A27" s="22"/>
      <c r="B27" s="112" t="s">
        <v>344</v>
      </c>
      <c r="C27" s="208"/>
      <c r="D27" s="208"/>
      <c r="E27" s="208"/>
      <c r="F27" s="113" t="s">
        <v>77</v>
      </c>
      <c r="G27" s="113" t="s">
        <v>97</v>
      </c>
      <c r="H27" s="114" t="s">
        <v>98</v>
      </c>
      <c r="I27" s="114" t="s">
        <v>99</v>
      </c>
      <c r="J27" s="115">
        <v>910</v>
      </c>
      <c r="K27" s="113" t="s">
        <v>5</v>
      </c>
      <c r="L27" s="113" t="s">
        <v>12</v>
      </c>
      <c r="M27" s="113" t="s">
        <v>5</v>
      </c>
      <c r="N27" s="113" t="s">
        <v>214</v>
      </c>
      <c r="O27" s="113" t="s">
        <v>49</v>
      </c>
      <c r="P27" s="114" t="s">
        <v>100</v>
      </c>
      <c r="Q27" s="114" t="s">
        <v>180</v>
      </c>
      <c r="R27" s="115">
        <v>235000</v>
      </c>
      <c r="S27" s="115">
        <v>235000</v>
      </c>
      <c r="T27" s="116"/>
      <c r="U27" s="116"/>
      <c r="V27" s="113"/>
      <c r="W27" s="113" t="s">
        <v>12</v>
      </c>
      <c r="X27" s="2"/>
      <c r="Y27" s="2"/>
      <c r="Z27" s="2"/>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row>
    <row r="28" spans="1:65" s="24" customFormat="1" ht="28.5" customHeight="1" x14ac:dyDescent="0.35">
      <c r="A28" s="22"/>
      <c r="B28" s="112" t="s">
        <v>344</v>
      </c>
      <c r="C28" s="208"/>
      <c r="D28" s="208"/>
      <c r="E28" s="208"/>
      <c r="F28" s="113" t="s">
        <v>77</v>
      </c>
      <c r="G28" s="113" t="s">
        <v>101</v>
      </c>
      <c r="H28" s="114" t="s">
        <v>102</v>
      </c>
      <c r="I28" s="114" t="s">
        <v>90</v>
      </c>
      <c r="J28" s="115">
        <v>1340</v>
      </c>
      <c r="K28" s="113" t="s">
        <v>12</v>
      </c>
      <c r="L28" s="113" t="s">
        <v>12</v>
      </c>
      <c r="M28" s="113" t="s">
        <v>5</v>
      </c>
      <c r="N28" s="113" t="s">
        <v>214</v>
      </c>
      <c r="O28" s="113" t="s">
        <v>49</v>
      </c>
      <c r="P28" s="114" t="s">
        <v>43</v>
      </c>
      <c r="Q28" s="114" t="s">
        <v>180</v>
      </c>
      <c r="R28" s="115">
        <v>186000</v>
      </c>
      <c r="S28" s="115">
        <v>186000</v>
      </c>
      <c r="T28" s="116"/>
      <c r="U28" s="116"/>
      <c r="V28" s="113"/>
      <c r="W28" s="113" t="s">
        <v>12</v>
      </c>
      <c r="X28" s="2"/>
      <c r="Y28" s="2"/>
      <c r="Z28" s="2"/>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row>
    <row r="29" spans="1:65" s="24" customFormat="1" ht="30.75" customHeight="1" x14ac:dyDescent="0.35">
      <c r="A29" s="22"/>
      <c r="B29" s="112" t="s">
        <v>344</v>
      </c>
      <c r="C29" s="208"/>
      <c r="D29" s="208"/>
      <c r="E29" s="208"/>
      <c r="F29" s="113" t="s">
        <v>77</v>
      </c>
      <c r="G29" s="113" t="s">
        <v>103</v>
      </c>
      <c r="H29" s="114" t="s">
        <v>104</v>
      </c>
      <c r="I29" s="114" t="s">
        <v>90</v>
      </c>
      <c r="J29" s="115">
        <v>1560</v>
      </c>
      <c r="K29" s="113" t="s">
        <v>12</v>
      </c>
      <c r="L29" s="113" t="s">
        <v>12</v>
      </c>
      <c r="M29" s="113" t="s">
        <v>5</v>
      </c>
      <c r="N29" s="113" t="s">
        <v>214</v>
      </c>
      <c r="O29" s="113" t="s">
        <v>49</v>
      </c>
      <c r="P29" s="114" t="s">
        <v>43</v>
      </c>
      <c r="Q29" s="114" t="s">
        <v>180</v>
      </c>
      <c r="R29" s="115">
        <v>385000</v>
      </c>
      <c r="S29" s="115">
        <v>385000</v>
      </c>
      <c r="T29" s="116"/>
      <c r="U29" s="116"/>
      <c r="V29" s="113"/>
      <c r="W29" s="113" t="s">
        <v>12</v>
      </c>
      <c r="X29" s="2"/>
      <c r="Y29" s="2"/>
      <c r="Z29" s="2"/>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row>
    <row r="30" spans="1:65" s="24" customFormat="1" ht="29.25" customHeight="1" x14ac:dyDescent="0.35">
      <c r="A30" s="22"/>
      <c r="B30" s="112" t="s">
        <v>344</v>
      </c>
      <c r="C30" s="208"/>
      <c r="D30" s="208"/>
      <c r="E30" s="208"/>
      <c r="F30" s="113" t="s">
        <v>77</v>
      </c>
      <c r="G30" s="113" t="s">
        <v>105</v>
      </c>
      <c r="H30" s="114" t="s">
        <v>106</v>
      </c>
      <c r="I30" s="114" t="s">
        <v>90</v>
      </c>
      <c r="J30" s="115">
        <v>1124</v>
      </c>
      <c r="K30" s="113" t="s">
        <v>12</v>
      </c>
      <c r="L30" s="113" t="s">
        <v>12</v>
      </c>
      <c r="M30" s="113" t="s">
        <v>5</v>
      </c>
      <c r="N30" s="113" t="s">
        <v>214</v>
      </c>
      <c r="O30" s="113" t="s">
        <v>49</v>
      </c>
      <c r="P30" s="114" t="s">
        <v>43</v>
      </c>
      <c r="Q30" s="114" t="s">
        <v>180</v>
      </c>
      <c r="R30" s="115">
        <v>272000</v>
      </c>
      <c r="S30" s="115">
        <v>272000</v>
      </c>
      <c r="T30" s="116"/>
      <c r="U30" s="117"/>
      <c r="V30" s="113"/>
      <c r="W30" s="113" t="s">
        <v>12</v>
      </c>
      <c r="X30" s="2"/>
      <c r="Y30" s="2"/>
      <c r="Z30" s="2"/>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row>
    <row r="31" spans="1:65" s="24" customFormat="1" ht="33.75" customHeight="1" x14ac:dyDescent="0.35">
      <c r="A31" s="19"/>
      <c r="B31" s="118" t="s">
        <v>346</v>
      </c>
      <c r="C31" s="113">
        <v>24</v>
      </c>
      <c r="D31" s="113">
        <v>2</v>
      </c>
      <c r="E31" s="113">
        <v>1</v>
      </c>
      <c r="F31" s="113" t="s">
        <v>77</v>
      </c>
      <c r="G31" s="113" t="s">
        <v>132</v>
      </c>
      <c r="H31" s="114" t="s">
        <v>133</v>
      </c>
      <c r="I31" s="114" t="s">
        <v>134</v>
      </c>
      <c r="J31" s="115">
        <v>13105</v>
      </c>
      <c r="K31" s="113" t="s">
        <v>5</v>
      </c>
      <c r="L31" s="113" t="s">
        <v>12</v>
      </c>
      <c r="M31" s="113" t="s">
        <v>12</v>
      </c>
      <c r="N31" s="114" t="s">
        <v>380</v>
      </c>
      <c r="O31" s="113" t="s">
        <v>54</v>
      </c>
      <c r="P31" s="114"/>
      <c r="Q31" s="114" t="s">
        <v>345</v>
      </c>
      <c r="R31" s="115">
        <v>4332341.3899999997</v>
      </c>
      <c r="S31" s="115">
        <v>1098787</v>
      </c>
      <c r="T31" s="119"/>
      <c r="U31" s="120"/>
      <c r="V31" s="113"/>
      <c r="W31" s="113" t="s">
        <v>12</v>
      </c>
      <c r="X31" s="2"/>
      <c r="Y31" s="2"/>
      <c r="Z31" s="2"/>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row>
    <row r="32" spans="1:65" s="24" customFormat="1" ht="29" x14ac:dyDescent="0.35">
      <c r="A32" s="19"/>
      <c r="B32" s="118" t="s">
        <v>346</v>
      </c>
      <c r="C32" s="113">
        <v>25</v>
      </c>
      <c r="D32" s="113">
        <v>3</v>
      </c>
      <c r="E32" s="113">
        <v>1</v>
      </c>
      <c r="F32" s="113" t="s">
        <v>77</v>
      </c>
      <c r="G32" s="113" t="s">
        <v>79</v>
      </c>
      <c r="H32" s="114" t="s">
        <v>80</v>
      </c>
      <c r="I32" s="114" t="s">
        <v>81</v>
      </c>
      <c r="J32" s="115">
        <v>36609.199999999997</v>
      </c>
      <c r="K32" s="113" t="s">
        <v>5</v>
      </c>
      <c r="L32" s="113" t="s">
        <v>12</v>
      </c>
      <c r="M32" s="113" t="s">
        <v>12</v>
      </c>
      <c r="N32" s="113" t="s">
        <v>136</v>
      </c>
      <c r="O32" s="113" t="s">
        <v>78</v>
      </c>
      <c r="P32" s="114" t="s">
        <v>82</v>
      </c>
      <c r="Q32" s="114" t="s">
        <v>347</v>
      </c>
      <c r="R32" s="115">
        <v>49863880</v>
      </c>
      <c r="S32" s="115">
        <v>49843880</v>
      </c>
      <c r="T32" s="116"/>
      <c r="U32" s="116"/>
      <c r="V32" s="113"/>
      <c r="W32" s="113" t="s">
        <v>12</v>
      </c>
      <c r="X32" s="2"/>
      <c r="Y32" s="2"/>
      <c r="Z32" s="2"/>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row>
    <row r="33" spans="1:65" s="24" customFormat="1" ht="72.5" x14ac:dyDescent="0.35">
      <c r="A33" s="22"/>
      <c r="B33" s="113" t="s">
        <v>344</v>
      </c>
      <c r="C33" s="113">
        <v>26</v>
      </c>
      <c r="D33" s="113">
        <v>4</v>
      </c>
      <c r="E33" s="113">
        <v>1</v>
      </c>
      <c r="F33" s="113" t="s">
        <v>77</v>
      </c>
      <c r="G33" s="113">
        <v>400</v>
      </c>
      <c r="H33" s="114" t="s">
        <v>216</v>
      </c>
      <c r="I33" s="114" t="s">
        <v>208</v>
      </c>
      <c r="J33" s="115">
        <v>3925.6</v>
      </c>
      <c r="K33" s="113" t="s">
        <v>5</v>
      </c>
      <c r="L33" s="113" t="s">
        <v>12</v>
      </c>
      <c r="M33" s="113" t="s">
        <v>12</v>
      </c>
      <c r="N33" s="114" t="s">
        <v>217</v>
      </c>
      <c r="O33" s="113" t="s">
        <v>78</v>
      </c>
      <c r="P33" s="114"/>
      <c r="Q33" s="114" t="s">
        <v>180</v>
      </c>
      <c r="R33" s="121">
        <v>1704016</v>
      </c>
      <c r="S33" s="121">
        <v>1704016</v>
      </c>
      <c r="T33" s="113"/>
      <c r="U33" s="114"/>
      <c r="V33" s="114" t="s">
        <v>348</v>
      </c>
      <c r="W33" s="113" t="s">
        <v>12</v>
      </c>
      <c r="X33" s="2"/>
      <c r="Y33" s="2"/>
      <c r="Z33" s="2"/>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row>
    <row r="34" spans="1:65" s="24" customFormat="1" ht="145" x14ac:dyDescent="0.35">
      <c r="A34" s="22"/>
      <c r="B34" s="113" t="s">
        <v>554</v>
      </c>
      <c r="C34" s="113">
        <v>27</v>
      </c>
      <c r="D34" s="113">
        <v>5</v>
      </c>
      <c r="E34" s="113">
        <v>1</v>
      </c>
      <c r="F34" s="113" t="s">
        <v>77</v>
      </c>
      <c r="G34" s="113" t="s">
        <v>83</v>
      </c>
      <c r="H34" s="114" t="s">
        <v>84</v>
      </c>
      <c r="I34" s="114" t="s">
        <v>85</v>
      </c>
      <c r="J34" s="115">
        <v>8545</v>
      </c>
      <c r="K34" s="113" t="s">
        <v>5</v>
      </c>
      <c r="L34" s="113" t="s">
        <v>12</v>
      </c>
      <c r="M34" s="113" t="s">
        <v>12</v>
      </c>
      <c r="N34" s="114" t="s">
        <v>217</v>
      </c>
      <c r="O34" s="113" t="s">
        <v>86</v>
      </c>
      <c r="P34" s="114" t="s">
        <v>87</v>
      </c>
      <c r="Q34" s="114" t="s">
        <v>350</v>
      </c>
      <c r="R34" s="121">
        <v>5656199.3499999996</v>
      </c>
      <c r="S34" s="121">
        <v>4500000</v>
      </c>
      <c r="T34" s="116"/>
      <c r="U34" s="116"/>
      <c r="V34" s="122" t="s">
        <v>212</v>
      </c>
      <c r="W34" s="113" t="s">
        <v>12</v>
      </c>
      <c r="X34" s="2"/>
      <c r="Y34" s="2"/>
      <c r="Z34" s="2"/>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row>
    <row r="35" spans="1:65" s="24" customFormat="1" ht="29" x14ac:dyDescent="0.35">
      <c r="A35" s="22"/>
      <c r="B35" s="188" t="s">
        <v>344</v>
      </c>
      <c r="C35" s="188">
        <v>28</v>
      </c>
      <c r="D35" s="208">
        <v>6</v>
      </c>
      <c r="E35" s="113">
        <v>2</v>
      </c>
      <c r="F35" s="113" t="s">
        <v>77</v>
      </c>
      <c r="G35" s="114" t="s">
        <v>122</v>
      </c>
      <c r="H35" s="114" t="s">
        <v>123</v>
      </c>
      <c r="I35" s="114" t="s">
        <v>124</v>
      </c>
      <c r="J35" s="115">
        <v>4998</v>
      </c>
      <c r="K35" s="113" t="s">
        <v>5</v>
      </c>
      <c r="L35" s="113" t="s">
        <v>5</v>
      </c>
      <c r="M35" s="113" t="s">
        <v>5</v>
      </c>
      <c r="N35" s="114" t="s">
        <v>349</v>
      </c>
      <c r="O35" s="113" t="s">
        <v>42</v>
      </c>
      <c r="P35" s="114" t="s">
        <v>125</v>
      </c>
      <c r="Q35" s="114" t="s">
        <v>180</v>
      </c>
      <c r="R35" s="212">
        <v>12157051.02</v>
      </c>
      <c r="S35" s="207" t="s">
        <v>351</v>
      </c>
      <c r="T35" s="116"/>
      <c r="U35" s="116"/>
      <c r="V35" s="113" t="s">
        <v>352</v>
      </c>
      <c r="W35" s="113" t="s">
        <v>12</v>
      </c>
      <c r="X35" s="2"/>
      <c r="Y35" s="2"/>
      <c r="Z35" s="2"/>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row>
    <row r="36" spans="1:65" s="24" customFormat="1" ht="29" x14ac:dyDescent="0.35">
      <c r="A36" s="22"/>
      <c r="B36" s="189"/>
      <c r="C36" s="209"/>
      <c r="D36" s="208"/>
      <c r="E36" s="113">
        <v>1</v>
      </c>
      <c r="F36" s="113" t="s">
        <v>77</v>
      </c>
      <c r="G36" s="113" t="s">
        <v>126</v>
      </c>
      <c r="H36" s="114" t="s">
        <v>127</v>
      </c>
      <c r="I36" s="114" t="s">
        <v>128</v>
      </c>
      <c r="J36" s="115">
        <v>12239</v>
      </c>
      <c r="K36" s="113" t="s">
        <v>5</v>
      </c>
      <c r="L36" s="113" t="s">
        <v>12</v>
      </c>
      <c r="M36" s="113" t="s">
        <v>5</v>
      </c>
      <c r="N36" s="114" t="s">
        <v>349</v>
      </c>
      <c r="O36" s="113" t="s">
        <v>42</v>
      </c>
      <c r="P36" s="114" t="s">
        <v>129</v>
      </c>
      <c r="Q36" s="114" t="s">
        <v>180</v>
      </c>
      <c r="R36" s="212"/>
      <c r="S36" s="207"/>
      <c r="T36" s="116"/>
      <c r="U36" s="116"/>
      <c r="V36" s="113" t="s">
        <v>352</v>
      </c>
      <c r="W36" s="113" t="s">
        <v>12</v>
      </c>
      <c r="X36" s="2"/>
      <c r="Y36" s="2"/>
      <c r="Z36" s="2"/>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row>
    <row r="37" spans="1:65" s="24" customFormat="1" ht="87" x14ac:dyDescent="0.35">
      <c r="A37" s="22"/>
      <c r="B37" s="113" t="s">
        <v>344</v>
      </c>
      <c r="C37" s="113">
        <v>29</v>
      </c>
      <c r="D37" s="113">
        <v>7</v>
      </c>
      <c r="E37" s="113">
        <v>1</v>
      </c>
      <c r="F37" s="113" t="s">
        <v>77</v>
      </c>
      <c r="G37" s="113">
        <v>1540</v>
      </c>
      <c r="H37" s="114" t="s">
        <v>107</v>
      </c>
      <c r="I37" s="114" t="s">
        <v>108</v>
      </c>
      <c r="J37" s="115">
        <v>4851.05</v>
      </c>
      <c r="K37" s="113" t="s">
        <v>5</v>
      </c>
      <c r="L37" s="113" t="s">
        <v>5</v>
      </c>
      <c r="M37" s="113" t="s">
        <v>5</v>
      </c>
      <c r="N37" s="114" t="s">
        <v>215</v>
      </c>
      <c r="O37" s="113">
        <v>2021</v>
      </c>
      <c r="P37" s="114" t="s">
        <v>109</v>
      </c>
      <c r="Q37" s="114" t="s">
        <v>180</v>
      </c>
      <c r="R37" s="115">
        <v>13687318</v>
      </c>
      <c r="S37" s="115">
        <v>13687318</v>
      </c>
      <c r="T37" s="116"/>
      <c r="U37" s="116"/>
      <c r="V37" s="113"/>
      <c r="W37" s="113" t="s">
        <v>12</v>
      </c>
      <c r="X37" s="2"/>
      <c r="Y37" s="2"/>
      <c r="Z37" s="2"/>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row>
    <row r="38" spans="1:65" s="24" customFormat="1" ht="29" x14ac:dyDescent="0.35">
      <c r="A38" s="22"/>
      <c r="B38" s="118" t="s">
        <v>346</v>
      </c>
      <c r="C38" s="113">
        <v>30</v>
      </c>
      <c r="D38" s="113">
        <v>8</v>
      </c>
      <c r="E38" s="113">
        <v>1</v>
      </c>
      <c r="F38" s="113" t="s">
        <v>77</v>
      </c>
      <c r="G38" s="113" t="s">
        <v>130</v>
      </c>
      <c r="H38" s="114" t="s">
        <v>204</v>
      </c>
      <c r="I38" s="114" t="s">
        <v>205</v>
      </c>
      <c r="J38" s="115">
        <v>1947.8</v>
      </c>
      <c r="K38" s="113" t="s">
        <v>5</v>
      </c>
      <c r="L38" s="113" t="s">
        <v>5</v>
      </c>
      <c r="M38" s="113" t="s">
        <v>5</v>
      </c>
      <c r="N38" s="114" t="s">
        <v>353</v>
      </c>
      <c r="O38" s="113" t="s">
        <v>226</v>
      </c>
      <c r="P38" s="113" t="s">
        <v>131</v>
      </c>
      <c r="Q38" s="114" t="s">
        <v>218</v>
      </c>
      <c r="R38" s="121">
        <v>1168000</v>
      </c>
      <c r="S38" s="121"/>
      <c r="T38" s="113"/>
      <c r="U38" s="116"/>
      <c r="V38" s="113"/>
      <c r="W38" s="113" t="s">
        <v>12</v>
      </c>
      <c r="X38" s="2"/>
      <c r="Y38" s="2"/>
      <c r="Z38" s="2"/>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row>
    <row r="39" spans="1:65" s="24" customFormat="1" ht="29" x14ac:dyDescent="0.35">
      <c r="A39" s="22"/>
      <c r="B39" s="118" t="s">
        <v>346</v>
      </c>
      <c r="C39" s="113">
        <v>31</v>
      </c>
      <c r="D39" s="113">
        <v>9</v>
      </c>
      <c r="E39" s="113">
        <v>1</v>
      </c>
      <c r="F39" s="113" t="s">
        <v>77</v>
      </c>
      <c r="G39" s="113" t="s">
        <v>206</v>
      </c>
      <c r="H39" s="114" t="s">
        <v>207</v>
      </c>
      <c r="I39" s="114" t="s">
        <v>205</v>
      </c>
      <c r="J39" s="115">
        <v>705.3</v>
      </c>
      <c r="K39" s="113" t="s">
        <v>5</v>
      </c>
      <c r="L39" s="113" t="s">
        <v>5</v>
      </c>
      <c r="M39" s="113" t="s">
        <v>5</v>
      </c>
      <c r="N39" s="114" t="s">
        <v>353</v>
      </c>
      <c r="O39" s="113" t="s">
        <v>226</v>
      </c>
      <c r="P39" s="113" t="s">
        <v>131</v>
      </c>
      <c r="Q39" s="114" t="s">
        <v>218</v>
      </c>
      <c r="R39" s="121">
        <v>352000</v>
      </c>
      <c r="S39" s="121"/>
      <c r="T39" s="113"/>
      <c r="U39" s="116"/>
      <c r="V39" s="113"/>
      <c r="W39" s="113" t="s">
        <v>12</v>
      </c>
      <c r="X39" s="2"/>
      <c r="Y39" s="2"/>
      <c r="Z39" s="2"/>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row>
    <row r="40" spans="1:65" s="24" customFormat="1" ht="58" x14ac:dyDescent="0.35">
      <c r="A40" s="2"/>
      <c r="B40" s="136" t="s">
        <v>344</v>
      </c>
      <c r="C40" s="136">
        <v>32</v>
      </c>
      <c r="D40" s="136">
        <v>10</v>
      </c>
      <c r="E40" s="136">
        <v>1</v>
      </c>
      <c r="F40" s="136" t="s">
        <v>77</v>
      </c>
      <c r="G40" s="136" t="s">
        <v>111</v>
      </c>
      <c r="H40" s="135" t="s">
        <v>112</v>
      </c>
      <c r="I40" s="135" t="s">
        <v>113</v>
      </c>
      <c r="J40" s="137">
        <v>1831</v>
      </c>
      <c r="K40" s="136" t="s">
        <v>5</v>
      </c>
      <c r="L40" s="136" t="s">
        <v>12</v>
      </c>
      <c r="M40" s="136" t="s">
        <v>12</v>
      </c>
      <c r="N40" s="135" t="s">
        <v>110</v>
      </c>
      <c r="O40" s="136" t="s">
        <v>375</v>
      </c>
      <c r="P40" s="135" t="s">
        <v>114</v>
      </c>
      <c r="Q40" s="135" t="s">
        <v>135</v>
      </c>
      <c r="R40" s="137">
        <v>960547</v>
      </c>
      <c r="S40" s="137">
        <v>960547</v>
      </c>
      <c r="T40" s="150"/>
      <c r="U40" s="150"/>
      <c r="V40" s="136"/>
      <c r="W40" s="2"/>
      <c r="X40" s="2" t="s">
        <v>12</v>
      </c>
      <c r="Y40" s="2"/>
      <c r="Z40" s="2"/>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row>
    <row r="41" spans="1:65" s="24" customFormat="1" ht="58" x14ac:dyDescent="0.35">
      <c r="A41" s="2"/>
      <c r="B41" s="136" t="s">
        <v>344</v>
      </c>
      <c r="C41" s="136">
        <v>33</v>
      </c>
      <c r="D41" s="136">
        <v>11</v>
      </c>
      <c r="E41" s="136">
        <v>1</v>
      </c>
      <c r="F41" s="136" t="s">
        <v>77</v>
      </c>
      <c r="G41" s="136" t="s">
        <v>115</v>
      </c>
      <c r="H41" s="135" t="s">
        <v>116</v>
      </c>
      <c r="I41" s="135" t="s">
        <v>117</v>
      </c>
      <c r="J41" s="137">
        <v>678</v>
      </c>
      <c r="K41" s="136" t="s">
        <v>5</v>
      </c>
      <c r="L41" s="136" t="s">
        <v>12</v>
      </c>
      <c r="M41" s="136" t="s">
        <v>12</v>
      </c>
      <c r="N41" s="135" t="s">
        <v>110</v>
      </c>
      <c r="O41" s="136" t="s">
        <v>151</v>
      </c>
      <c r="P41" s="135" t="s">
        <v>118</v>
      </c>
      <c r="Q41" s="135" t="s">
        <v>135</v>
      </c>
      <c r="R41" s="137">
        <v>756036.75</v>
      </c>
      <c r="S41" s="137">
        <v>756036.75</v>
      </c>
      <c r="T41" s="150"/>
      <c r="U41" s="150"/>
      <c r="V41" s="136"/>
      <c r="W41" s="2"/>
      <c r="X41" s="2" t="s">
        <v>12</v>
      </c>
      <c r="Y41" s="2"/>
      <c r="Z41" s="2"/>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row>
    <row r="42" spans="1:65" s="24" customFormat="1" ht="58" x14ac:dyDescent="0.35">
      <c r="A42" s="2"/>
      <c r="B42" s="136" t="s">
        <v>344</v>
      </c>
      <c r="C42" s="136">
        <v>34</v>
      </c>
      <c r="D42" s="136">
        <v>12</v>
      </c>
      <c r="E42" s="136">
        <v>1</v>
      </c>
      <c r="F42" s="136" t="s">
        <v>77</v>
      </c>
      <c r="G42" s="136" t="s">
        <v>119</v>
      </c>
      <c r="H42" s="135" t="s">
        <v>116</v>
      </c>
      <c r="I42" s="135" t="s">
        <v>120</v>
      </c>
      <c r="J42" s="137">
        <v>1627</v>
      </c>
      <c r="K42" s="136" t="s">
        <v>5</v>
      </c>
      <c r="L42" s="136" t="s">
        <v>12</v>
      </c>
      <c r="M42" s="136" t="s">
        <v>12</v>
      </c>
      <c r="N42" s="135" t="s">
        <v>110</v>
      </c>
      <c r="O42" s="136" t="s">
        <v>151</v>
      </c>
      <c r="P42" s="135" t="s">
        <v>121</v>
      </c>
      <c r="Q42" s="135" t="s">
        <v>135</v>
      </c>
      <c r="R42" s="137">
        <v>383961.9</v>
      </c>
      <c r="S42" s="137">
        <v>383961.9</v>
      </c>
      <c r="T42" s="150"/>
      <c r="U42" s="150"/>
      <c r="V42" s="136"/>
      <c r="W42" s="2"/>
      <c r="X42" s="2" t="s">
        <v>12</v>
      </c>
      <c r="Y42" s="2"/>
      <c r="Z42" s="2"/>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row>
    <row r="43" spans="1:65" s="24" customFormat="1" ht="29" x14ac:dyDescent="0.35">
      <c r="A43" s="22"/>
      <c r="B43" s="159" t="s">
        <v>227</v>
      </c>
      <c r="C43" s="159">
        <v>35</v>
      </c>
      <c r="D43" s="159">
        <v>13</v>
      </c>
      <c r="E43" s="160">
        <v>1</v>
      </c>
      <c r="F43" s="160" t="s">
        <v>77</v>
      </c>
      <c r="G43" s="160"/>
      <c r="H43" s="160" t="s">
        <v>209</v>
      </c>
      <c r="I43" s="160" t="s">
        <v>356</v>
      </c>
      <c r="J43" s="161">
        <v>25000</v>
      </c>
      <c r="K43" s="160" t="s">
        <v>5</v>
      </c>
      <c r="L43" s="160" t="s">
        <v>12</v>
      </c>
      <c r="M43" s="160" t="s">
        <v>12</v>
      </c>
      <c r="N43" s="160" t="s">
        <v>357</v>
      </c>
      <c r="O43" s="160" t="s">
        <v>358</v>
      </c>
      <c r="P43" s="160"/>
      <c r="Q43" s="160" t="s">
        <v>359</v>
      </c>
      <c r="R43" s="161">
        <v>106000000</v>
      </c>
      <c r="S43" s="161" t="s">
        <v>360</v>
      </c>
      <c r="T43" s="160"/>
      <c r="U43" s="160" t="s">
        <v>77</v>
      </c>
      <c r="V43" s="159"/>
      <c r="W43" s="2"/>
      <c r="X43" s="2"/>
      <c r="Y43" s="2" t="s">
        <v>12</v>
      </c>
      <c r="Z43" s="2" t="s">
        <v>12</v>
      </c>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row>
    <row r="44" spans="1:65" s="24" customFormat="1" ht="58" x14ac:dyDescent="0.35">
      <c r="A44" s="14"/>
      <c r="B44" s="160" t="s">
        <v>537</v>
      </c>
      <c r="C44" s="159">
        <v>36</v>
      </c>
      <c r="D44" s="159">
        <v>14</v>
      </c>
      <c r="E44" s="160">
        <v>1</v>
      </c>
      <c r="F44" s="160" t="s">
        <v>77</v>
      </c>
      <c r="G44" s="160"/>
      <c r="H44" s="160" t="s">
        <v>354</v>
      </c>
      <c r="I44" s="160" t="s">
        <v>134</v>
      </c>
      <c r="J44" s="161">
        <v>13500</v>
      </c>
      <c r="K44" s="160" t="s">
        <v>5</v>
      </c>
      <c r="L44" s="160" t="s">
        <v>12</v>
      </c>
      <c r="M44" s="160" t="s">
        <v>12</v>
      </c>
      <c r="N44" s="160" t="s">
        <v>355</v>
      </c>
      <c r="O44" s="160" t="s">
        <v>280</v>
      </c>
      <c r="P44" s="160"/>
      <c r="Q44" s="160" t="s">
        <v>359</v>
      </c>
      <c r="R44" s="161">
        <v>54673000</v>
      </c>
      <c r="S44" s="161" t="s">
        <v>361</v>
      </c>
      <c r="T44" s="160"/>
      <c r="U44" s="160" t="s">
        <v>77</v>
      </c>
      <c r="V44" s="159"/>
      <c r="W44" s="2"/>
      <c r="X44" s="2"/>
      <c r="Y44" s="2" t="s">
        <v>12</v>
      </c>
      <c r="Z44" s="2" t="s">
        <v>12</v>
      </c>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row>
    <row r="45" spans="1:65" s="24" customFormat="1" ht="29" x14ac:dyDescent="0.35">
      <c r="A45" s="19"/>
      <c r="B45" s="162"/>
      <c r="C45" s="159">
        <v>37</v>
      </c>
      <c r="D45" s="159">
        <v>15</v>
      </c>
      <c r="E45" s="160">
        <v>1</v>
      </c>
      <c r="F45" s="160" t="s">
        <v>77</v>
      </c>
      <c r="G45" s="160"/>
      <c r="H45" s="160" t="s">
        <v>362</v>
      </c>
      <c r="I45" s="160" t="s">
        <v>363</v>
      </c>
      <c r="J45" s="161">
        <v>13000</v>
      </c>
      <c r="K45" s="160" t="s">
        <v>5</v>
      </c>
      <c r="L45" s="160" t="s">
        <v>12</v>
      </c>
      <c r="M45" s="160" t="s">
        <v>12</v>
      </c>
      <c r="N45" s="160" t="s">
        <v>364</v>
      </c>
      <c r="O45" s="160" t="s">
        <v>280</v>
      </c>
      <c r="P45" s="160"/>
      <c r="Q45" s="160"/>
      <c r="R45" s="161">
        <v>42000000</v>
      </c>
      <c r="S45" s="161"/>
      <c r="T45" s="160"/>
      <c r="U45" s="160" t="s">
        <v>77</v>
      </c>
      <c r="V45" s="159"/>
      <c r="W45" s="2"/>
      <c r="X45" s="2"/>
      <c r="Y45" s="2" t="s">
        <v>12</v>
      </c>
      <c r="Z45" s="2"/>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row>
    <row r="46" spans="1:65" ht="159.5" x14ac:dyDescent="0.35">
      <c r="A46" s="84" t="s">
        <v>676</v>
      </c>
      <c r="B46" s="135" t="s">
        <v>40</v>
      </c>
      <c r="C46" s="136">
        <v>38</v>
      </c>
      <c r="D46" s="151">
        <v>1</v>
      </c>
      <c r="E46" s="136">
        <v>1</v>
      </c>
      <c r="F46" s="136" t="s">
        <v>329</v>
      </c>
      <c r="G46" s="136" t="s">
        <v>137</v>
      </c>
      <c r="H46" s="135" t="s">
        <v>191</v>
      </c>
      <c r="I46" s="136" t="s">
        <v>138</v>
      </c>
      <c r="J46" s="137">
        <v>478.81</v>
      </c>
      <c r="K46" s="136" t="s">
        <v>5</v>
      </c>
      <c r="L46" s="136" t="s">
        <v>5</v>
      </c>
      <c r="M46" s="136" t="s">
        <v>5</v>
      </c>
      <c r="N46" s="135" t="s">
        <v>139</v>
      </c>
      <c r="O46" s="136" t="s">
        <v>140</v>
      </c>
      <c r="P46" s="136" t="s">
        <v>43</v>
      </c>
      <c r="Q46" s="135" t="s">
        <v>141</v>
      </c>
      <c r="R46" s="138" t="s">
        <v>142</v>
      </c>
      <c r="S46" s="138" t="s">
        <v>143</v>
      </c>
      <c r="T46" s="138"/>
      <c r="U46" s="136" t="s">
        <v>144</v>
      </c>
      <c r="V46" s="135" t="s">
        <v>145</v>
      </c>
      <c r="W46" s="4"/>
      <c r="X46" s="4" t="s">
        <v>12</v>
      </c>
      <c r="Y46" s="4"/>
      <c r="Z46" s="4"/>
    </row>
    <row r="47" spans="1:65" ht="87" x14ac:dyDescent="0.35">
      <c r="A47" s="71"/>
      <c r="B47" s="135" t="s">
        <v>366</v>
      </c>
      <c r="C47" s="136">
        <v>39</v>
      </c>
      <c r="D47" s="151">
        <v>2</v>
      </c>
      <c r="E47" s="136">
        <v>1</v>
      </c>
      <c r="F47" s="136" t="s">
        <v>329</v>
      </c>
      <c r="G47" s="136" t="s">
        <v>146</v>
      </c>
      <c r="H47" s="135" t="s">
        <v>276</v>
      </c>
      <c r="I47" s="136" t="s">
        <v>147</v>
      </c>
      <c r="J47" s="137">
        <v>6125.74</v>
      </c>
      <c r="K47" s="136" t="s">
        <v>12</v>
      </c>
      <c r="L47" s="136" t="s">
        <v>12</v>
      </c>
      <c r="M47" s="136" t="s">
        <v>12</v>
      </c>
      <c r="N47" s="135" t="s">
        <v>148</v>
      </c>
      <c r="O47" s="136">
        <v>2021</v>
      </c>
      <c r="P47" s="136" t="s">
        <v>149</v>
      </c>
      <c r="Q47" s="135" t="s">
        <v>213</v>
      </c>
      <c r="R47" s="138">
        <v>900000</v>
      </c>
      <c r="S47" s="138" t="s">
        <v>150</v>
      </c>
      <c r="T47" s="138"/>
      <c r="U47" s="136" t="s">
        <v>45</v>
      </c>
      <c r="V47" s="136"/>
      <c r="W47" s="4"/>
      <c r="X47" s="4" t="s">
        <v>12</v>
      </c>
      <c r="Y47" s="4"/>
      <c r="Z47" s="4"/>
    </row>
    <row r="48" spans="1:65" ht="130.5" x14ac:dyDescent="0.35">
      <c r="A48" s="77"/>
      <c r="B48" s="114" t="s">
        <v>378</v>
      </c>
      <c r="C48" s="113">
        <v>40</v>
      </c>
      <c r="D48" s="123">
        <v>3</v>
      </c>
      <c r="E48" s="113">
        <v>1</v>
      </c>
      <c r="F48" s="113" t="s">
        <v>329</v>
      </c>
      <c r="G48" s="114">
        <v>43</v>
      </c>
      <c r="H48" s="114" t="s">
        <v>192</v>
      </c>
      <c r="I48" s="114" t="s">
        <v>193</v>
      </c>
      <c r="J48" s="115">
        <v>1098.55</v>
      </c>
      <c r="K48" s="113" t="s">
        <v>12</v>
      </c>
      <c r="L48" s="113" t="s">
        <v>12</v>
      </c>
      <c r="M48" s="113" t="s">
        <v>12</v>
      </c>
      <c r="N48" s="114" t="s">
        <v>194</v>
      </c>
      <c r="O48" s="124" t="s">
        <v>195</v>
      </c>
      <c r="P48" s="114"/>
      <c r="Q48" s="114" t="s">
        <v>196</v>
      </c>
      <c r="R48" s="121">
        <v>1539721.79</v>
      </c>
      <c r="S48" s="121" t="s">
        <v>197</v>
      </c>
      <c r="T48" s="115"/>
      <c r="U48" s="113" t="s">
        <v>45</v>
      </c>
      <c r="V48" s="114" t="s">
        <v>198</v>
      </c>
      <c r="W48" s="113" t="s">
        <v>12</v>
      </c>
      <c r="X48" s="4"/>
      <c r="Y48" s="4"/>
      <c r="Z48" s="4"/>
    </row>
    <row r="49" spans="1:78" ht="71.5" customHeight="1" x14ac:dyDescent="0.35">
      <c r="A49" s="78"/>
      <c r="B49" s="114" t="s">
        <v>377</v>
      </c>
      <c r="C49" s="113">
        <v>41</v>
      </c>
      <c r="D49" s="123">
        <v>4</v>
      </c>
      <c r="E49" s="113">
        <v>1</v>
      </c>
      <c r="F49" s="113" t="s">
        <v>329</v>
      </c>
      <c r="G49" s="113" t="s">
        <v>152</v>
      </c>
      <c r="H49" s="114" t="s">
        <v>153</v>
      </c>
      <c r="I49" s="113" t="s">
        <v>154</v>
      </c>
      <c r="J49" s="115">
        <v>7195.7</v>
      </c>
      <c r="K49" s="113" t="s">
        <v>5</v>
      </c>
      <c r="L49" s="113" t="s">
        <v>12</v>
      </c>
      <c r="M49" s="113" t="s">
        <v>12</v>
      </c>
      <c r="N49" s="114" t="s">
        <v>155</v>
      </c>
      <c r="O49" s="113" t="s">
        <v>156</v>
      </c>
      <c r="P49" s="113" t="s">
        <v>157</v>
      </c>
      <c r="Q49" s="114" t="s">
        <v>158</v>
      </c>
      <c r="R49" s="125" t="s">
        <v>160</v>
      </c>
      <c r="S49" s="114" t="s">
        <v>159</v>
      </c>
      <c r="T49" s="113"/>
      <c r="U49" s="113" t="s">
        <v>45</v>
      </c>
      <c r="V49" s="114"/>
      <c r="W49" s="113" t="s">
        <v>12</v>
      </c>
      <c r="X49" s="4"/>
      <c r="Y49" s="4"/>
      <c r="Z49" s="4"/>
    </row>
    <row r="50" spans="1:78" ht="51.65" customHeight="1" x14ac:dyDescent="0.35">
      <c r="A50" s="78"/>
      <c r="B50" s="160" t="s">
        <v>346</v>
      </c>
      <c r="C50" s="159">
        <v>42</v>
      </c>
      <c r="D50" s="163">
        <v>5</v>
      </c>
      <c r="E50" s="160">
        <v>1</v>
      </c>
      <c r="F50" s="160" t="s">
        <v>329</v>
      </c>
      <c r="G50" s="160" t="s">
        <v>284</v>
      </c>
      <c r="H50" s="160" t="s">
        <v>285</v>
      </c>
      <c r="I50" s="160" t="s">
        <v>284</v>
      </c>
      <c r="J50" s="161">
        <v>3355</v>
      </c>
      <c r="K50" s="160" t="s">
        <v>5</v>
      </c>
      <c r="L50" s="160" t="s">
        <v>12</v>
      </c>
      <c r="M50" s="160" t="s">
        <v>12</v>
      </c>
      <c r="N50" s="160" t="s">
        <v>286</v>
      </c>
      <c r="O50" s="160" t="s">
        <v>203</v>
      </c>
      <c r="P50" s="160" t="s">
        <v>284</v>
      </c>
      <c r="Q50" s="160" t="s">
        <v>287</v>
      </c>
      <c r="R50" s="161">
        <v>7512651.1600000001</v>
      </c>
      <c r="S50" s="161" t="s">
        <v>288</v>
      </c>
      <c r="T50" s="164"/>
      <c r="U50" s="160" t="s">
        <v>167</v>
      </c>
      <c r="V50" s="160"/>
      <c r="W50" s="4"/>
      <c r="X50" s="4"/>
      <c r="Y50" s="4" t="s">
        <v>12</v>
      </c>
      <c r="Z50" s="4"/>
    </row>
    <row r="51" spans="1:78" ht="60.65" customHeight="1" x14ac:dyDescent="0.35">
      <c r="A51" s="78"/>
      <c r="B51" s="160" t="s">
        <v>346</v>
      </c>
      <c r="C51" s="159">
        <v>43</v>
      </c>
      <c r="D51" s="163">
        <v>6</v>
      </c>
      <c r="E51" s="160">
        <v>1</v>
      </c>
      <c r="F51" s="160" t="s">
        <v>329</v>
      </c>
      <c r="G51" s="160" t="s">
        <v>284</v>
      </c>
      <c r="H51" s="160" t="s">
        <v>289</v>
      </c>
      <c r="I51" s="160" t="s">
        <v>284</v>
      </c>
      <c r="J51" s="161">
        <v>2320</v>
      </c>
      <c r="K51" s="160" t="s">
        <v>5</v>
      </c>
      <c r="L51" s="160" t="s">
        <v>12</v>
      </c>
      <c r="M51" s="160" t="s">
        <v>12</v>
      </c>
      <c r="N51" s="160" t="s">
        <v>290</v>
      </c>
      <c r="O51" s="160" t="s">
        <v>210</v>
      </c>
      <c r="P51" s="160" t="s">
        <v>284</v>
      </c>
      <c r="Q51" s="160" t="s">
        <v>291</v>
      </c>
      <c r="R51" s="161">
        <v>5775544</v>
      </c>
      <c r="S51" s="161" t="s">
        <v>292</v>
      </c>
      <c r="T51" s="164"/>
      <c r="U51" s="160" t="s">
        <v>167</v>
      </c>
      <c r="V51" s="160"/>
      <c r="W51" s="4"/>
      <c r="X51" s="4"/>
      <c r="Y51" s="4" t="s">
        <v>12</v>
      </c>
      <c r="Z51" s="4"/>
    </row>
    <row r="52" spans="1:78" ht="29" x14ac:dyDescent="0.35">
      <c r="A52" s="78"/>
      <c r="B52" s="160" t="s">
        <v>346</v>
      </c>
      <c r="C52" s="159">
        <v>44</v>
      </c>
      <c r="D52" s="163">
        <v>7</v>
      </c>
      <c r="E52" s="160">
        <v>1</v>
      </c>
      <c r="F52" s="160" t="s">
        <v>329</v>
      </c>
      <c r="G52" s="160" t="s">
        <v>284</v>
      </c>
      <c r="H52" s="160" t="s">
        <v>293</v>
      </c>
      <c r="I52" s="160" t="s">
        <v>284</v>
      </c>
      <c r="J52" s="161">
        <v>2967</v>
      </c>
      <c r="K52" s="160" t="s">
        <v>5</v>
      </c>
      <c r="L52" s="160" t="s">
        <v>12</v>
      </c>
      <c r="M52" s="160" t="s">
        <v>12</v>
      </c>
      <c r="N52" s="160" t="s">
        <v>294</v>
      </c>
      <c r="O52" s="160" t="s">
        <v>54</v>
      </c>
      <c r="P52" s="160" t="s">
        <v>284</v>
      </c>
      <c r="Q52" s="160" t="s">
        <v>295</v>
      </c>
      <c r="R52" s="161">
        <v>3484867.42</v>
      </c>
      <c r="S52" s="161" t="s">
        <v>296</v>
      </c>
      <c r="T52" s="164"/>
      <c r="U52" s="160" t="s">
        <v>167</v>
      </c>
      <c r="V52" s="160"/>
      <c r="W52" s="4"/>
      <c r="X52" s="4"/>
      <c r="Y52" s="4" t="s">
        <v>12</v>
      </c>
      <c r="Z52" s="4"/>
    </row>
    <row r="53" spans="1:78" ht="46.5" customHeight="1" x14ac:dyDescent="0.35">
      <c r="A53" s="78"/>
      <c r="B53" s="160" t="s">
        <v>346</v>
      </c>
      <c r="C53" s="159">
        <v>45</v>
      </c>
      <c r="D53" s="163">
        <v>8</v>
      </c>
      <c r="E53" s="160">
        <v>1</v>
      </c>
      <c r="F53" s="160" t="s">
        <v>329</v>
      </c>
      <c r="G53" s="160" t="s">
        <v>284</v>
      </c>
      <c r="H53" s="160" t="s">
        <v>297</v>
      </c>
      <c r="I53" s="160" t="s">
        <v>284</v>
      </c>
      <c r="J53" s="161">
        <v>1120</v>
      </c>
      <c r="K53" s="160" t="s">
        <v>5</v>
      </c>
      <c r="L53" s="160" t="s">
        <v>12</v>
      </c>
      <c r="M53" s="160" t="s">
        <v>12</v>
      </c>
      <c r="N53" s="160" t="s">
        <v>298</v>
      </c>
      <c r="O53" s="160" t="s">
        <v>78</v>
      </c>
      <c r="P53" s="160" t="s">
        <v>284</v>
      </c>
      <c r="Q53" s="160" t="s">
        <v>299</v>
      </c>
      <c r="R53" s="161">
        <v>1968556.33</v>
      </c>
      <c r="S53" s="161" t="s">
        <v>300</v>
      </c>
      <c r="T53" s="164"/>
      <c r="U53" s="160" t="s">
        <v>167</v>
      </c>
      <c r="V53" s="160"/>
      <c r="W53" s="4"/>
      <c r="X53" s="4"/>
      <c r="Y53" s="4" t="s">
        <v>12</v>
      </c>
      <c r="Z53" s="4"/>
    </row>
    <row r="54" spans="1:78" ht="47.15" customHeight="1" x14ac:dyDescent="0.35">
      <c r="A54" s="78"/>
      <c r="B54" s="160" t="s">
        <v>342</v>
      </c>
      <c r="C54" s="159">
        <v>46</v>
      </c>
      <c r="D54" s="163">
        <v>9</v>
      </c>
      <c r="E54" s="160">
        <v>1</v>
      </c>
      <c r="F54" s="160" t="s">
        <v>329</v>
      </c>
      <c r="G54" s="160" t="s">
        <v>284</v>
      </c>
      <c r="H54" s="160" t="s">
        <v>301</v>
      </c>
      <c r="I54" s="160" t="s">
        <v>284</v>
      </c>
      <c r="J54" s="161">
        <v>1727</v>
      </c>
      <c r="K54" s="160" t="s">
        <v>5</v>
      </c>
      <c r="L54" s="160" t="s">
        <v>12</v>
      </c>
      <c r="M54" s="160" t="s">
        <v>12</v>
      </c>
      <c r="N54" s="160" t="s">
        <v>302</v>
      </c>
      <c r="O54" s="160" t="s">
        <v>42</v>
      </c>
      <c r="P54" s="160" t="s">
        <v>284</v>
      </c>
      <c r="Q54" s="160" t="s">
        <v>303</v>
      </c>
      <c r="R54" s="161">
        <v>3759079.42</v>
      </c>
      <c r="S54" s="161" t="s">
        <v>304</v>
      </c>
      <c r="T54" s="164"/>
      <c r="U54" s="160" t="s">
        <v>167</v>
      </c>
      <c r="V54" s="160"/>
      <c r="W54" s="4"/>
      <c r="X54" s="4"/>
      <c r="Y54" s="4" t="s">
        <v>12</v>
      </c>
      <c r="Z54" s="4"/>
    </row>
    <row r="55" spans="1:78" ht="41.15" customHeight="1" x14ac:dyDescent="0.35">
      <c r="A55" s="78"/>
      <c r="B55" s="160" t="s">
        <v>342</v>
      </c>
      <c r="C55" s="159">
        <v>47</v>
      </c>
      <c r="D55" s="163">
        <v>10</v>
      </c>
      <c r="E55" s="160">
        <v>1</v>
      </c>
      <c r="F55" s="160" t="s">
        <v>329</v>
      </c>
      <c r="G55" s="160" t="s">
        <v>284</v>
      </c>
      <c r="H55" s="160" t="s">
        <v>305</v>
      </c>
      <c r="I55" s="160" t="s">
        <v>284</v>
      </c>
      <c r="J55" s="161">
        <v>9315</v>
      </c>
      <c r="K55" s="160" t="s">
        <v>5</v>
      </c>
      <c r="L55" s="160" t="s">
        <v>12</v>
      </c>
      <c r="M55" s="160" t="s">
        <v>12</v>
      </c>
      <c r="N55" s="160" t="s">
        <v>302</v>
      </c>
      <c r="O55" s="160" t="s">
        <v>42</v>
      </c>
      <c r="P55" s="160" t="s">
        <v>284</v>
      </c>
      <c r="Q55" s="160" t="s">
        <v>306</v>
      </c>
      <c r="R55" s="161">
        <v>14535235.619999999</v>
      </c>
      <c r="S55" s="161" t="s">
        <v>307</v>
      </c>
      <c r="T55" s="164"/>
      <c r="U55" s="160" t="s">
        <v>167</v>
      </c>
      <c r="V55" s="160"/>
      <c r="W55" s="4"/>
      <c r="X55" s="4"/>
      <c r="Y55" s="4" t="s">
        <v>12</v>
      </c>
      <c r="Z55" s="4"/>
    </row>
    <row r="56" spans="1:78" ht="42.65" customHeight="1" x14ac:dyDescent="0.35">
      <c r="A56" s="78"/>
      <c r="B56" s="160" t="s">
        <v>342</v>
      </c>
      <c r="C56" s="159">
        <v>48</v>
      </c>
      <c r="D56" s="163">
        <v>11</v>
      </c>
      <c r="E56" s="160">
        <v>1</v>
      </c>
      <c r="F56" s="160" t="s">
        <v>329</v>
      </c>
      <c r="G56" s="160" t="s">
        <v>284</v>
      </c>
      <c r="H56" s="160" t="s">
        <v>308</v>
      </c>
      <c r="I56" s="160" t="s">
        <v>284</v>
      </c>
      <c r="J56" s="161">
        <v>10035</v>
      </c>
      <c r="K56" s="160" t="s">
        <v>5</v>
      </c>
      <c r="L56" s="160" t="s">
        <v>12</v>
      </c>
      <c r="M56" s="160" t="s">
        <v>12</v>
      </c>
      <c r="N56" s="160" t="s">
        <v>302</v>
      </c>
      <c r="O56" s="160" t="s">
        <v>42</v>
      </c>
      <c r="P56" s="160" t="s">
        <v>284</v>
      </c>
      <c r="Q56" s="160" t="s">
        <v>309</v>
      </c>
      <c r="R56" s="161">
        <v>17126865.84</v>
      </c>
      <c r="S56" s="161" t="s">
        <v>310</v>
      </c>
      <c r="T56" s="164"/>
      <c r="U56" s="160" t="s">
        <v>167</v>
      </c>
      <c r="V56" s="160"/>
      <c r="W56" s="4"/>
      <c r="X56" s="4"/>
      <c r="Y56" s="4" t="s">
        <v>12</v>
      </c>
      <c r="Z56" s="4"/>
    </row>
    <row r="57" spans="1:78" ht="43.5" x14ac:dyDescent="0.35">
      <c r="A57" s="78"/>
      <c r="B57" s="160" t="s">
        <v>342</v>
      </c>
      <c r="C57" s="159">
        <v>49</v>
      </c>
      <c r="D57" s="163">
        <v>12</v>
      </c>
      <c r="E57" s="160">
        <v>1</v>
      </c>
      <c r="F57" s="160" t="s">
        <v>329</v>
      </c>
      <c r="G57" s="160" t="s">
        <v>284</v>
      </c>
      <c r="H57" s="160" t="s">
        <v>311</v>
      </c>
      <c r="I57" s="160" t="s">
        <v>284</v>
      </c>
      <c r="J57" s="161">
        <v>2420</v>
      </c>
      <c r="K57" s="160" t="s">
        <v>5</v>
      </c>
      <c r="L57" s="160" t="s">
        <v>12</v>
      </c>
      <c r="M57" s="160" t="s">
        <v>12</v>
      </c>
      <c r="N57" s="160" t="s">
        <v>302</v>
      </c>
      <c r="O57" s="160" t="s">
        <v>42</v>
      </c>
      <c r="P57" s="160" t="s">
        <v>284</v>
      </c>
      <c r="Q57" s="160" t="s">
        <v>312</v>
      </c>
      <c r="R57" s="161">
        <v>5996975.79</v>
      </c>
      <c r="S57" s="161" t="s">
        <v>313</v>
      </c>
      <c r="T57" s="164"/>
      <c r="U57" s="160" t="s">
        <v>167</v>
      </c>
      <c r="V57" s="160"/>
      <c r="W57" s="4"/>
      <c r="X57" s="4"/>
      <c r="Y57" s="4" t="s">
        <v>12</v>
      </c>
      <c r="Z57" s="4"/>
    </row>
    <row r="58" spans="1:78" ht="43.5" x14ac:dyDescent="0.35">
      <c r="A58" s="78"/>
      <c r="B58" s="160" t="s">
        <v>346</v>
      </c>
      <c r="C58" s="159">
        <v>50</v>
      </c>
      <c r="D58" s="163">
        <v>13</v>
      </c>
      <c r="E58" s="160">
        <v>1</v>
      </c>
      <c r="F58" s="160" t="s">
        <v>329</v>
      </c>
      <c r="G58" s="160" t="s">
        <v>284</v>
      </c>
      <c r="H58" s="160" t="s">
        <v>330</v>
      </c>
      <c r="I58" s="160" t="s">
        <v>284</v>
      </c>
      <c r="J58" s="161">
        <v>4409.25</v>
      </c>
      <c r="K58" s="160" t="s">
        <v>5</v>
      </c>
      <c r="L58" s="160" t="s">
        <v>12</v>
      </c>
      <c r="M58" s="160" t="s">
        <v>12</v>
      </c>
      <c r="N58" s="160" t="s">
        <v>294</v>
      </c>
      <c r="O58" s="160" t="s">
        <v>54</v>
      </c>
      <c r="P58" s="160" t="s">
        <v>284</v>
      </c>
      <c r="Q58" s="160" t="s">
        <v>331</v>
      </c>
      <c r="R58" s="161">
        <v>9158621.8499999996</v>
      </c>
      <c r="S58" s="161" t="s">
        <v>332</v>
      </c>
      <c r="T58" s="160" t="s">
        <v>167</v>
      </c>
      <c r="U58" s="160"/>
      <c r="V58" s="160"/>
      <c r="W58" s="4"/>
      <c r="X58" s="4"/>
      <c r="Y58" s="4" t="s">
        <v>12</v>
      </c>
      <c r="Z58" s="4"/>
    </row>
    <row r="59" spans="1:78" ht="29" x14ac:dyDescent="0.35">
      <c r="A59" s="78"/>
      <c r="B59" s="160" t="s">
        <v>346</v>
      </c>
      <c r="C59" s="159">
        <v>51</v>
      </c>
      <c r="D59" s="163">
        <v>14</v>
      </c>
      <c r="E59" s="160">
        <v>1</v>
      </c>
      <c r="F59" s="160" t="s">
        <v>329</v>
      </c>
      <c r="G59" s="160" t="s">
        <v>284</v>
      </c>
      <c r="H59" s="160" t="s">
        <v>333</v>
      </c>
      <c r="I59" s="160" t="s">
        <v>284</v>
      </c>
      <c r="J59" s="161">
        <v>2054.9699999999998</v>
      </c>
      <c r="K59" s="160" t="s">
        <v>5</v>
      </c>
      <c r="L59" s="160" t="s">
        <v>12</v>
      </c>
      <c r="M59" s="160" t="s">
        <v>12</v>
      </c>
      <c r="N59" s="160" t="s">
        <v>294</v>
      </c>
      <c r="O59" s="160" t="s">
        <v>54</v>
      </c>
      <c r="P59" s="160" t="s">
        <v>284</v>
      </c>
      <c r="Q59" s="160" t="s">
        <v>334</v>
      </c>
      <c r="R59" s="161">
        <v>5654199.2800000003</v>
      </c>
      <c r="S59" s="161" t="s">
        <v>335</v>
      </c>
      <c r="T59" s="160" t="s">
        <v>167</v>
      </c>
      <c r="U59" s="160"/>
      <c r="V59" s="160"/>
      <c r="W59" s="4"/>
      <c r="X59" s="4"/>
      <c r="Y59" s="4" t="s">
        <v>12</v>
      </c>
      <c r="Z59" s="4"/>
    </row>
    <row r="60" spans="1:78" s="24" customFormat="1" ht="52.5" customHeight="1" x14ac:dyDescent="0.35">
      <c r="A60" s="84" t="s">
        <v>385</v>
      </c>
      <c r="B60" s="113" t="s">
        <v>227</v>
      </c>
      <c r="C60" s="113">
        <v>52</v>
      </c>
      <c r="D60" s="123">
        <v>1</v>
      </c>
      <c r="E60" s="113">
        <v>1</v>
      </c>
      <c r="F60" s="113" t="s">
        <v>385</v>
      </c>
      <c r="G60" s="114" t="s">
        <v>386</v>
      </c>
      <c r="H60" s="114" t="s">
        <v>211</v>
      </c>
      <c r="I60" s="114" t="s">
        <v>387</v>
      </c>
      <c r="J60" s="121">
        <v>9141.6</v>
      </c>
      <c r="K60" s="115" t="s">
        <v>5</v>
      </c>
      <c r="L60" s="113" t="s">
        <v>5</v>
      </c>
      <c r="M60" s="113" t="s">
        <v>5</v>
      </c>
      <c r="N60" s="114" t="s">
        <v>610</v>
      </c>
      <c r="O60" s="126">
        <v>46113</v>
      </c>
      <c r="P60" s="114" t="s">
        <v>611</v>
      </c>
      <c r="Q60" s="114" t="s">
        <v>678</v>
      </c>
      <c r="R60" s="121">
        <v>6853939.6100000003</v>
      </c>
      <c r="S60" s="121" t="s">
        <v>613</v>
      </c>
      <c r="T60" s="116"/>
      <c r="U60" s="114" t="s">
        <v>392</v>
      </c>
      <c r="V60" s="122"/>
      <c r="W60" s="113" t="s">
        <v>12</v>
      </c>
      <c r="X60" s="2"/>
      <c r="Y60" s="2"/>
      <c r="Z60" s="2" t="s">
        <v>12</v>
      </c>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8"/>
      <c r="BH60" s="29"/>
      <c r="BI60" s="9"/>
      <c r="BJ60" s="9"/>
      <c r="BK60" s="9"/>
      <c r="BL60" s="9"/>
      <c r="BM60" s="9"/>
      <c r="BN60" s="30"/>
      <c r="BO60" s="9"/>
      <c r="BP60" s="9"/>
      <c r="BQ60" s="9"/>
      <c r="BR60" s="9"/>
      <c r="BS60" s="9"/>
      <c r="BT60" s="9"/>
      <c r="BU60" s="9"/>
      <c r="BV60" s="30"/>
      <c r="BW60" s="30"/>
      <c r="BX60" s="17"/>
      <c r="BY60" s="9"/>
      <c r="BZ60" s="9"/>
    </row>
    <row r="61" spans="1:78" s="24" customFormat="1" ht="49" customHeight="1" x14ac:dyDescent="0.35">
      <c r="A61" s="76"/>
      <c r="B61" s="113" t="s">
        <v>227</v>
      </c>
      <c r="C61" s="113">
        <v>53</v>
      </c>
      <c r="D61" s="123">
        <v>2</v>
      </c>
      <c r="E61" s="113">
        <v>1</v>
      </c>
      <c r="F61" s="113" t="s">
        <v>385</v>
      </c>
      <c r="G61" s="114" t="s">
        <v>558</v>
      </c>
      <c r="H61" s="114" t="s">
        <v>559</v>
      </c>
      <c r="I61" s="114" t="s">
        <v>560</v>
      </c>
      <c r="J61" s="121">
        <v>4961.6099999999997</v>
      </c>
      <c r="K61" s="115" t="s">
        <v>187</v>
      </c>
      <c r="L61" s="113" t="s">
        <v>187</v>
      </c>
      <c r="M61" s="113" t="s">
        <v>187</v>
      </c>
      <c r="N61" s="114" t="s">
        <v>614</v>
      </c>
      <c r="O61" s="126">
        <v>46113</v>
      </c>
      <c r="P61" s="114" t="s">
        <v>561</v>
      </c>
      <c r="Q61" s="114" t="s">
        <v>679</v>
      </c>
      <c r="R61" s="121">
        <v>4658908.95</v>
      </c>
      <c r="S61" s="121" t="s">
        <v>615</v>
      </c>
      <c r="T61" s="116"/>
      <c r="U61" s="114" t="s">
        <v>392</v>
      </c>
      <c r="V61" s="122"/>
      <c r="W61" s="113" t="s">
        <v>12</v>
      </c>
      <c r="X61" s="79"/>
      <c r="Y61" s="79"/>
      <c r="Z61" s="79" t="s">
        <v>12</v>
      </c>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8"/>
      <c r="BH61" s="29"/>
      <c r="BI61" s="9"/>
      <c r="BJ61" s="9"/>
      <c r="BK61" s="9"/>
      <c r="BL61" s="9"/>
      <c r="BM61" s="9"/>
      <c r="BN61" s="30"/>
      <c r="BO61" s="9"/>
      <c r="BP61" s="9"/>
      <c r="BQ61" s="9"/>
      <c r="BR61" s="9"/>
      <c r="BS61" s="9"/>
      <c r="BT61" s="9"/>
      <c r="BU61" s="9"/>
      <c r="BV61" s="30"/>
      <c r="BW61" s="30"/>
      <c r="BX61" s="17"/>
      <c r="BY61" s="9"/>
      <c r="BZ61" s="9"/>
    </row>
    <row r="62" spans="1:78" s="24" customFormat="1" ht="49" customHeight="1" x14ac:dyDescent="0.35">
      <c r="A62" s="76"/>
      <c r="B62" s="113" t="s">
        <v>227</v>
      </c>
      <c r="C62" s="113">
        <v>54</v>
      </c>
      <c r="D62" s="123">
        <v>3</v>
      </c>
      <c r="E62" s="113">
        <v>1</v>
      </c>
      <c r="F62" s="113" t="s">
        <v>385</v>
      </c>
      <c r="G62" s="114" t="s">
        <v>562</v>
      </c>
      <c r="H62" s="114" t="s">
        <v>563</v>
      </c>
      <c r="I62" s="114" t="s">
        <v>564</v>
      </c>
      <c r="J62" s="121">
        <v>6657.7</v>
      </c>
      <c r="K62" s="115" t="s">
        <v>187</v>
      </c>
      <c r="L62" s="113" t="s">
        <v>187</v>
      </c>
      <c r="M62" s="113" t="s">
        <v>185</v>
      </c>
      <c r="N62" s="114" t="s">
        <v>616</v>
      </c>
      <c r="O62" s="126">
        <v>46113</v>
      </c>
      <c r="P62" s="114" t="s">
        <v>565</v>
      </c>
      <c r="Q62" s="114" t="s">
        <v>680</v>
      </c>
      <c r="R62" s="121">
        <v>4596175.75</v>
      </c>
      <c r="S62" s="121" t="s">
        <v>617</v>
      </c>
      <c r="T62" s="116"/>
      <c r="U62" s="114" t="s">
        <v>392</v>
      </c>
      <c r="V62" s="122"/>
      <c r="W62" s="113" t="s">
        <v>12</v>
      </c>
      <c r="X62" s="79"/>
      <c r="Y62" s="79"/>
      <c r="Z62" s="79" t="s">
        <v>12</v>
      </c>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8"/>
      <c r="BH62" s="29"/>
      <c r="BI62" s="9"/>
      <c r="BJ62" s="9"/>
      <c r="BK62" s="9"/>
      <c r="BL62" s="9"/>
      <c r="BM62" s="9"/>
      <c r="BN62" s="30"/>
      <c r="BO62" s="9"/>
      <c r="BP62" s="9"/>
      <c r="BQ62" s="9"/>
      <c r="BR62" s="9"/>
      <c r="BS62" s="9"/>
      <c r="BT62" s="9"/>
      <c r="BU62" s="9"/>
      <c r="BV62" s="30"/>
      <c r="BW62" s="30"/>
      <c r="BX62" s="17"/>
      <c r="BY62" s="9"/>
      <c r="BZ62" s="9"/>
    </row>
    <row r="63" spans="1:78" s="24" customFormat="1" ht="49" customHeight="1" x14ac:dyDescent="0.35">
      <c r="A63" s="76"/>
      <c r="B63" s="113" t="s">
        <v>227</v>
      </c>
      <c r="C63" s="113">
        <v>55</v>
      </c>
      <c r="D63" s="123">
        <v>4</v>
      </c>
      <c r="E63" s="113">
        <v>1</v>
      </c>
      <c r="F63" s="113" t="s">
        <v>385</v>
      </c>
      <c r="G63" s="114" t="s">
        <v>566</v>
      </c>
      <c r="H63" s="114" t="s">
        <v>567</v>
      </c>
      <c r="I63" s="114" t="s">
        <v>568</v>
      </c>
      <c r="J63" s="121">
        <v>4748.7700000000004</v>
      </c>
      <c r="K63" s="115" t="s">
        <v>187</v>
      </c>
      <c r="L63" s="113" t="s">
        <v>185</v>
      </c>
      <c r="M63" s="113" t="s">
        <v>187</v>
      </c>
      <c r="N63" s="114" t="s">
        <v>618</v>
      </c>
      <c r="O63" s="126">
        <v>46113</v>
      </c>
      <c r="P63" s="114" t="s">
        <v>569</v>
      </c>
      <c r="Q63" s="114" t="s">
        <v>619</v>
      </c>
      <c r="R63" s="121">
        <v>2959643.74</v>
      </c>
      <c r="S63" s="121" t="s">
        <v>570</v>
      </c>
      <c r="T63" s="116"/>
      <c r="U63" s="114" t="s">
        <v>392</v>
      </c>
      <c r="V63" s="122"/>
      <c r="W63" s="113" t="s">
        <v>12</v>
      </c>
      <c r="X63" s="79"/>
      <c r="Y63" s="79"/>
      <c r="Z63" s="79" t="s">
        <v>12</v>
      </c>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8"/>
      <c r="BH63" s="29"/>
      <c r="BI63" s="9"/>
      <c r="BJ63" s="9"/>
      <c r="BK63" s="9"/>
      <c r="BL63" s="9"/>
      <c r="BM63" s="9"/>
      <c r="BN63" s="30"/>
      <c r="BO63" s="9"/>
      <c r="BP63" s="9"/>
      <c r="BQ63" s="9"/>
      <c r="BR63" s="9"/>
      <c r="BS63" s="9"/>
      <c r="BT63" s="9"/>
      <c r="BU63" s="9"/>
      <c r="BV63" s="30"/>
      <c r="BW63" s="30"/>
      <c r="BX63" s="17"/>
      <c r="BY63" s="9"/>
      <c r="BZ63" s="9"/>
    </row>
    <row r="64" spans="1:78" s="24" customFormat="1" ht="65.5" customHeight="1" x14ac:dyDescent="0.35">
      <c r="A64" s="76"/>
      <c r="B64" s="113" t="s">
        <v>227</v>
      </c>
      <c r="C64" s="113">
        <v>56</v>
      </c>
      <c r="D64" s="123">
        <v>5</v>
      </c>
      <c r="E64" s="113">
        <v>1</v>
      </c>
      <c r="F64" s="113" t="s">
        <v>385</v>
      </c>
      <c r="G64" s="114" t="s">
        <v>571</v>
      </c>
      <c r="H64" s="114" t="s">
        <v>572</v>
      </c>
      <c r="I64" s="114" t="s">
        <v>573</v>
      </c>
      <c r="J64" s="121">
        <v>2346</v>
      </c>
      <c r="K64" s="115" t="s">
        <v>187</v>
      </c>
      <c r="L64" s="113" t="s">
        <v>187</v>
      </c>
      <c r="M64" s="113" t="s">
        <v>187</v>
      </c>
      <c r="N64" s="114" t="s">
        <v>574</v>
      </c>
      <c r="O64" s="126">
        <v>45992</v>
      </c>
      <c r="P64" s="114" t="s">
        <v>575</v>
      </c>
      <c r="Q64" s="114" t="s">
        <v>620</v>
      </c>
      <c r="R64" s="121" t="s">
        <v>576</v>
      </c>
      <c r="S64" s="121" t="s">
        <v>577</v>
      </c>
      <c r="T64" s="116"/>
      <c r="U64" s="114" t="s">
        <v>392</v>
      </c>
      <c r="V64" s="122"/>
      <c r="W64" s="113" t="s">
        <v>12</v>
      </c>
      <c r="X64" s="79"/>
      <c r="Y64" s="79"/>
      <c r="Z64" s="79" t="s">
        <v>12</v>
      </c>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8"/>
      <c r="BH64" s="29"/>
      <c r="BI64" s="9"/>
      <c r="BJ64" s="9"/>
      <c r="BK64" s="9"/>
      <c r="BL64" s="9"/>
      <c r="BM64" s="9"/>
      <c r="BN64" s="30"/>
      <c r="BO64" s="9"/>
      <c r="BP64" s="9"/>
      <c r="BQ64" s="9"/>
      <c r="BR64" s="9"/>
      <c r="BS64" s="9"/>
      <c r="BT64" s="9"/>
      <c r="BU64" s="9"/>
      <c r="BV64" s="30"/>
      <c r="BW64" s="30"/>
      <c r="BX64" s="17"/>
      <c r="BY64" s="9"/>
      <c r="BZ64" s="9"/>
    </row>
    <row r="65" spans="1:78" s="24" customFormat="1" ht="49" customHeight="1" x14ac:dyDescent="0.35">
      <c r="A65" s="76"/>
      <c r="B65" s="113" t="s">
        <v>227</v>
      </c>
      <c r="C65" s="113">
        <v>57</v>
      </c>
      <c r="D65" s="123">
        <v>6</v>
      </c>
      <c r="E65" s="113">
        <v>1</v>
      </c>
      <c r="F65" s="113" t="s">
        <v>385</v>
      </c>
      <c r="G65" s="114" t="s">
        <v>578</v>
      </c>
      <c r="H65" s="114" t="s">
        <v>579</v>
      </c>
      <c r="I65" s="114" t="s">
        <v>580</v>
      </c>
      <c r="J65" s="121">
        <v>3190.9</v>
      </c>
      <c r="K65" s="115" t="s">
        <v>185</v>
      </c>
      <c r="L65" s="113" t="s">
        <v>185</v>
      </c>
      <c r="M65" s="113" t="s">
        <v>185</v>
      </c>
      <c r="N65" s="114" t="s">
        <v>626</v>
      </c>
      <c r="O65" s="126">
        <v>45992</v>
      </c>
      <c r="P65" s="114" t="s">
        <v>581</v>
      </c>
      <c r="Q65" s="114" t="s">
        <v>621</v>
      </c>
      <c r="R65" s="121">
        <v>1255448.03</v>
      </c>
      <c r="S65" s="121" t="s">
        <v>627</v>
      </c>
      <c r="T65" s="116"/>
      <c r="U65" s="114" t="s">
        <v>392</v>
      </c>
      <c r="V65" s="122"/>
      <c r="W65" s="113" t="s">
        <v>12</v>
      </c>
      <c r="X65" s="79"/>
      <c r="Y65" s="79"/>
      <c r="Z65" s="79" t="s">
        <v>12</v>
      </c>
      <c r="AA65" s="26"/>
      <c r="AB65" s="26"/>
      <c r="AC65" s="26"/>
      <c r="AD65" s="26"/>
      <c r="AE65" s="26"/>
      <c r="AF65" s="26"/>
      <c r="AG65" s="26"/>
      <c r="AH65" s="26"/>
      <c r="AI65" s="26"/>
      <c r="AJ65" s="26"/>
      <c r="AK65" s="26"/>
      <c r="AL65" s="26"/>
      <c r="AM65" s="26"/>
      <c r="AN65" s="26"/>
      <c r="AO65" s="26"/>
      <c r="AP65" s="26"/>
      <c r="AQ65" s="26"/>
      <c r="AR65" s="26"/>
      <c r="AS65" s="26"/>
      <c r="AT65" s="26"/>
      <c r="AU65" s="26"/>
      <c r="AV65" s="26"/>
      <c r="AW65" s="26"/>
      <c r="AX65" s="26"/>
      <c r="AY65" s="26"/>
      <c r="AZ65" s="26"/>
      <c r="BA65" s="26"/>
      <c r="BB65" s="26"/>
      <c r="BC65" s="26"/>
      <c r="BD65" s="26"/>
      <c r="BE65" s="26"/>
      <c r="BF65" s="26"/>
      <c r="BG65" s="8"/>
      <c r="BH65" s="29"/>
      <c r="BI65" s="9"/>
      <c r="BJ65" s="9"/>
      <c r="BK65" s="9"/>
      <c r="BL65" s="9"/>
      <c r="BM65" s="9"/>
      <c r="BN65" s="30"/>
      <c r="BO65" s="9"/>
      <c r="BP65" s="9"/>
      <c r="BQ65" s="9"/>
      <c r="BR65" s="9"/>
      <c r="BS65" s="9"/>
      <c r="BT65" s="9"/>
      <c r="BU65" s="9"/>
      <c r="BV65" s="30"/>
      <c r="BW65" s="30"/>
      <c r="BX65" s="17"/>
      <c r="BY65" s="9"/>
      <c r="BZ65" s="9"/>
    </row>
    <row r="66" spans="1:78" s="24" customFormat="1" ht="49" customHeight="1" x14ac:dyDescent="0.35">
      <c r="A66" s="76"/>
      <c r="B66" s="113" t="s">
        <v>227</v>
      </c>
      <c r="C66" s="113">
        <v>58</v>
      </c>
      <c r="D66" s="123">
        <v>7</v>
      </c>
      <c r="E66" s="113">
        <v>2</v>
      </c>
      <c r="F66" s="113" t="s">
        <v>385</v>
      </c>
      <c r="G66" s="114" t="s">
        <v>582</v>
      </c>
      <c r="H66" s="114" t="s">
        <v>583</v>
      </c>
      <c r="I66" s="114" t="s">
        <v>584</v>
      </c>
      <c r="J66" s="121">
        <v>7038.9400000000005</v>
      </c>
      <c r="K66" s="115" t="s">
        <v>187</v>
      </c>
      <c r="L66" s="113" t="s">
        <v>187</v>
      </c>
      <c r="M66" s="113" t="s">
        <v>187</v>
      </c>
      <c r="N66" s="114" t="s">
        <v>628</v>
      </c>
      <c r="O66" s="126">
        <v>46113</v>
      </c>
      <c r="P66" s="114" t="s">
        <v>585</v>
      </c>
      <c r="Q66" s="114" t="s">
        <v>622</v>
      </c>
      <c r="R66" s="121">
        <v>5992110.04</v>
      </c>
      <c r="S66" s="121" t="s">
        <v>586</v>
      </c>
      <c r="T66" s="116"/>
      <c r="U66" s="114" t="s">
        <v>392</v>
      </c>
      <c r="V66" s="122"/>
      <c r="W66" s="113" t="s">
        <v>12</v>
      </c>
      <c r="X66" s="79"/>
      <c r="Y66" s="79"/>
      <c r="Z66" s="79" t="s">
        <v>12</v>
      </c>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8"/>
      <c r="BH66" s="29"/>
      <c r="BI66" s="9"/>
      <c r="BJ66" s="9"/>
      <c r="BK66" s="9"/>
      <c r="BL66" s="9"/>
      <c r="BM66" s="9"/>
      <c r="BN66" s="30"/>
      <c r="BO66" s="9"/>
      <c r="BP66" s="9"/>
      <c r="BQ66" s="9"/>
      <c r="BR66" s="9"/>
      <c r="BS66" s="9"/>
      <c r="BT66" s="9"/>
      <c r="BU66" s="9"/>
      <c r="BV66" s="30"/>
      <c r="BW66" s="30"/>
      <c r="BX66" s="17"/>
      <c r="BY66" s="9"/>
      <c r="BZ66" s="9"/>
    </row>
    <row r="67" spans="1:78" s="24" customFormat="1" ht="118.5" customHeight="1" x14ac:dyDescent="0.35">
      <c r="A67" s="76"/>
      <c r="B67" s="113" t="s">
        <v>227</v>
      </c>
      <c r="C67" s="113">
        <v>59</v>
      </c>
      <c r="D67" s="123">
        <v>8</v>
      </c>
      <c r="E67" s="113">
        <v>6</v>
      </c>
      <c r="F67" s="113" t="s">
        <v>385</v>
      </c>
      <c r="G67" s="114" t="s">
        <v>587</v>
      </c>
      <c r="H67" s="114" t="s">
        <v>588</v>
      </c>
      <c r="I67" s="114" t="s">
        <v>589</v>
      </c>
      <c r="J67" s="121">
        <v>2831.3</v>
      </c>
      <c r="K67" s="115" t="s">
        <v>187</v>
      </c>
      <c r="L67" s="113" t="s">
        <v>185</v>
      </c>
      <c r="M67" s="113" t="s">
        <v>185</v>
      </c>
      <c r="N67" s="114" t="s">
        <v>629</v>
      </c>
      <c r="O67" s="126">
        <v>45992</v>
      </c>
      <c r="P67" s="114" t="s">
        <v>590</v>
      </c>
      <c r="Q67" s="114" t="s">
        <v>623</v>
      </c>
      <c r="R67" s="121">
        <v>1904472.87</v>
      </c>
      <c r="S67" s="121" t="s">
        <v>630</v>
      </c>
      <c r="T67" s="116"/>
      <c r="U67" s="114" t="s">
        <v>392</v>
      </c>
      <c r="V67" s="122"/>
      <c r="W67" s="113" t="s">
        <v>12</v>
      </c>
      <c r="X67" s="79"/>
      <c r="Y67" s="79"/>
      <c r="Z67" s="79" t="s">
        <v>12</v>
      </c>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8"/>
      <c r="BH67" s="29"/>
      <c r="BI67" s="9"/>
      <c r="BJ67" s="9"/>
      <c r="BK67" s="9"/>
      <c r="BL67" s="9"/>
      <c r="BM67" s="9"/>
      <c r="BN67" s="30"/>
      <c r="BO67" s="9"/>
      <c r="BP67" s="9"/>
      <c r="BQ67" s="9"/>
      <c r="BR67" s="9"/>
      <c r="BS67" s="9"/>
      <c r="BT67" s="9"/>
      <c r="BU67" s="9"/>
      <c r="BV67" s="30"/>
      <c r="BW67" s="30"/>
      <c r="BX67" s="17"/>
      <c r="BY67" s="9"/>
      <c r="BZ67" s="9"/>
    </row>
    <row r="68" spans="1:78" s="24" customFormat="1" ht="118.5" customHeight="1" x14ac:dyDescent="0.35">
      <c r="A68" s="76"/>
      <c r="B68" s="113" t="s">
        <v>227</v>
      </c>
      <c r="C68" s="113">
        <v>60</v>
      </c>
      <c r="D68" s="123">
        <v>9</v>
      </c>
      <c r="E68" s="113">
        <v>1</v>
      </c>
      <c r="F68" s="113" t="s">
        <v>385</v>
      </c>
      <c r="G68" s="114" t="s">
        <v>591</v>
      </c>
      <c r="H68" s="114" t="s">
        <v>592</v>
      </c>
      <c r="I68" s="114" t="s">
        <v>593</v>
      </c>
      <c r="J68" s="121">
        <v>3562.75</v>
      </c>
      <c r="K68" s="115" t="s">
        <v>187</v>
      </c>
      <c r="L68" s="113" t="s">
        <v>187</v>
      </c>
      <c r="M68" s="113" t="s">
        <v>187</v>
      </c>
      <c r="N68" s="114" t="s">
        <v>594</v>
      </c>
      <c r="O68" s="126">
        <v>46113</v>
      </c>
      <c r="P68" s="114" t="s">
        <v>595</v>
      </c>
      <c r="Q68" s="114" t="s">
        <v>624</v>
      </c>
      <c r="R68" s="121" t="s">
        <v>596</v>
      </c>
      <c r="S68" s="121" t="s">
        <v>631</v>
      </c>
      <c r="T68" s="116"/>
      <c r="U68" s="114" t="s">
        <v>392</v>
      </c>
      <c r="V68" s="122"/>
      <c r="W68" s="113" t="s">
        <v>12</v>
      </c>
      <c r="X68" s="79"/>
      <c r="Y68" s="79"/>
      <c r="Z68" s="79" t="s">
        <v>12</v>
      </c>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8"/>
      <c r="BH68" s="29"/>
      <c r="BI68" s="9"/>
      <c r="BJ68" s="9"/>
      <c r="BK68" s="9"/>
      <c r="BL68" s="9"/>
      <c r="BM68" s="9"/>
      <c r="BN68" s="30"/>
      <c r="BO68" s="9"/>
      <c r="BP68" s="9"/>
      <c r="BQ68" s="9"/>
      <c r="BR68" s="9"/>
      <c r="BS68" s="9"/>
      <c r="BT68" s="9"/>
      <c r="BU68" s="9"/>
      <c r="BV68" s="30"/>
      <c r="BW68" s="30"/>
      <c r="BX68" s="17"/>
      <c r="BY68" s="9"/>
      <c r="BZ68" s="9"/>
    </row>
    <row r="69" spans="1:78" s="24" customFormat="1" ht="118.5" customHeight="1" x14ac:dyDescent="0.35">
      <c r="A69" s="76"/>
      <c r="B69" s="113" t="s">
        <v>227</v>
      </c>
      <c r="C69" s="113">
        <v>61</v>
      </c>
      <c r="D69" s="123">
        <v>10</v>
      </c>
      <c r="E69" s="113">
        <v>1</v>
      </c>
      <c r="F69" s="113" t="s">
        <v>385</v>
      </c>
      <c r="G69" s="114" t="s">
        <v>597</v>
      </c>
      <c r="H69" s="114" t="s">
        <v>598</v>
      </c>
      <c r="I69" s="114" t="s">
        <v>599</v>
      </c>
      <c r="J69" s="121">
        <v>6715.1</v>
      </c>
      <c r="K69" s="115" t="s">
        <v>187</v>
      </c>
      <c r="L69" s="113" t="s">
        <v>187</v>
      </c>
      <c r="M69" s="113" t="s">
        <v>185</v>
      </c>
      <c r="N69" s="114" t="s">
        <v>632</v>
      </c>
      <c r="O69" s="126">
        <v>46113</v>
      </c>
      <c r="P69" s="114" t="s">
        <v>600</v>
      </c>
      <c r="Q69" s="114" t="s">
        <v>625</v>
      </c>
      <c r="R69" s="121">
        <v>5351577.07</v>
      </c>
      <c r="S69" s="121" t="s">
        <v>633</v>
      </c>
      <c r="T69" s="116"/>
      <c r="U69" s="114" t="s">
        <v>392</v>
      </c>
      <c r="V69" s="122"/>
      <c r="W69" s="113" t="s">
        <v>12</v>
      </c>
      <c r="X69" s="79"/>
      <c r="Y69" s="79"/>
      <c r="Z69" s="79" t="s">
        <v>12</v>
      </c>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8"/>
      <c r="BH69" s="29"/>
      <c r="BI69" s="9"/>
      <c r="BJ69" s="9"/>
      <c r="BK69" s="9"/>
      <c r="BL69" s="9"/>
      <c r="BM69" s="9"/>
      <c r="BN69" s="30"/>
      <c r="BO69" s="9"/>
      <c r="BP69" s="9"/>
      <c r="BQ69" s="9"/>
      <c r="BR69" s="9"/>
      <c r="BS69" s="9"/>
      <c r="BT69" s="9"/>
      <c r="BU69" s="9"/>
      <c r="BV69" s="30"/>
      <c r="BW69" s="30"/>
      <c r="BX69" s="17"/>
      <c r="BY69" s="9"/>
      <c r="BZ69" s="9"/>
    </row>
    <row r="70" spans="1:78" s="24" customFormat="1" ht="118.5" customHeight="1" x14ac:dyDescent="0.35">
      <c r="A70" s="76"/>
      <c r="B70" s="113" t="s">
        <v>227</v>
      </c>
      <c r="C70" s="113">
        <v>62</v>
      </c>
      <c r="D70" s="123">
        <v>11</v>
      </c>
      <c r="E70" s="113">
        <v>1</v>
      </c>
      <c r="F70" s="113" t="s">
        <v>385</v>
      </c>
      <c r="G70" s="114" t="s">
        <v>601</v>
      </c>
      <c r="H70" s="114" t="s">
        <v>602</v>
      </c>
      <c r="I70" s="114" t="s">
        <v>603</v>
      </c>
      <c r="J70" s="121">
        <v>1889.48</v>
      </c>
      <c r="K70" s="115" t="s">
        <v>187</v>
      </c>
      <c r="L70" s="113" t="s">
        <v>185</v>
      </c>
      <c r="M70" s="113" t="s">
        <v>187</v>
      </c>
      <c r="N70" s="114" t="s">
        <v>604</v>
      </c>
      <c r="O70" s="126">
        <v>46113</v>
      </c>
      <c r="P70" s="114" t="s">
        <v>605</v>
      </c>
      <c r="Q70" s="114" t="s">
        <v>634</v>
      </c>
      <c r="R70" s="121">
        <v>1682396.15</v>
      </c>
      <c r="S70" s="121" t="s">
        <v>635</v>
      </c>
      <c r="T70" s="116"/>
      <c r="U70" s="114" t="s">
        <v>392</v>
      </c>
      <c r="V70" s="122"/>
      <c r="W70" s="113" t="s">
        <v>12</v>
      </c>
      <c r="X70" s="79"/>
      <c r="Y70" s="79"/>
      <c r="Z70" s="79" t="s">
        <v>12</v>
      </c>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8"/>
      <c r="BH70" s="29"/>
      <c r="BI70" s="9"/>
      <c r="BJ70" s="9"/>
      <c r="BK70" s="9"/>
      <c r="BL70" s="9"/>
      <c r="BM70" s="9"/>
      <c r="BN70" s="30"/>
      <c r="BO70" s="9"/>
      <c r="BP70" s="9"/>
      <c r="BQ70" s="9"/>
      <c r="BR70" s="9"/>
      <c r="BS70" s="9"/>
      <c r="BT70" s="9"/>
      <c r="BU70" s="9"/>
      <c r="BV70" s="30"/>
      <c r="BW70" s="30"/>
      <c r="BX70" s="17"/>
      <c r="BY70" s="9"/>
      <c r="BZ70" s="9"/>
    </row>
    <row r="71" spans="1:78" s="24" customFormat="1" ht="58" x14ac:dyDescent="0.35">
      <c r="A71" s="76"/>
      <c r="B71" s="113" t="s">
        <v>227</v>
      </c>
      <c r="C71" s="113">
        <v>63</v>
      </c>
      <c r="D71" s="123">
        <v>12</v>
      </c>
      <c r="E71" s="113">
        <v>1</v>
      </c>
      <c r="F71" s="114" t="s">
        <v>385</v>
      </c>
      <c r="G71" s="113" t="s">
        <v>388</v>
      </c>
      <c r="H71" s="114" t="s">
        <v>389</v>
      </c>
      <c r="I71" s="114" t="s">
        <v>390</v>
      </c>
      <c r="J71" s="115">
        <v>1681</v>
      </c>
      <c r="K71" s="115" t="s">
        <v>187</v>
      </c>
      <c r="L71" s="113" t="s">
        <v>187</v>
      </c>
      <c r="M71" s="113" t="s">
        <v>187</v>
      </c>
      <c r="N71" s="114" t="s">
        <v>636</v>
      </c>
      <c r="O71" s="126">
        <v>45992</v>
      </c>
      <c r="P71" s="127" t="s">
        <v>391</v>
      </c>
      <c r="Q71" s="114" t="s">
        <v>637</v>
      </c>
      <c r="R71" s="125">
        <v>1663261.29</v>
      </c>
      <c r="S71" s="121" t="s">
        <v>638</v>
      </c>
      <c r="T71" s="114"/>
      <c r="U71" s="113" t="s">
        <v>392</v>
      </c>
      <c r="V71" s="114"/>
      <c r="W71" s="113" t="s">
        <v>12</v>
      </c>
      <c r="X71" s="79"/>
      <c r="Y71" s="79"/>
      <c r="Z71" s="79" t="s">
        <v>12</v>
      </c>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8"/>
      <c r="BH71" s="29"/>
      <c r="BI71" s="9"/>
      <c r="BJ71" s="9"/>
      <c r="BK71" s="9"/>
      <c r="BL71" s="9"/>
      <c r="BM71" s="9"/>
      <c r="BN71" s="30"/>
      <c r="BO71" s="9"/>
      <c r="BP71" s="9"/>
      <c r="BQ71" s="9"/>
      <c r="BR71" s="9"/>
      <c r="BS71" s="9"/>
      <c r="BT71" s="9"/>
      <c r="BU71" s="9"/>
      <c r="BV71" s="30"/>
      <c r="BW71" s="30"/>
      <c r="BX71" s="17"/>
      <c r="BY71" s="9"/>
      <c r="BZ71" s="9"/>
    </row>
    <row r="72" spans="1:78" s="24" customFormat="1" ht="43.5" x14ac:dyDescent="0.35">
      <c r="A72" s="76"/>
      <c r="B72" s="113" t="s">
        <v>227</v>
      </c>
      <c r="C72" s="113">
        <v>64</v>
      </c>
      <c r="D72" s="123">
        <v>13</v>
      </c>
      <c r="E72" s="113">
        <v>1</v>
      </c>
      <c r="F72" s="114" t="s">
        <v>385</v>
      </c>
      <c r="G72" s="113" t="s">
        <v>393</v>
      </c>
      <c r="H72" s="114" t="s">
        <v>394</v>
      </c>
      <c r="I72" s="114" t="s">
        <v>395</v>
      </c>
      <c r="J72" s="115">
        <v>2638.46</v>
      </c>
      <c r="K72" s="115" t="s">
        <v>187</v>
      </c>
      <c r="L72" s="113" t="s">
        <v>187</v>
      </c>
      <c r="M72" s="113" t="s">
        <v>187</v>
      </c>
      <c r="N72" s="114" t="s">
        <v>639</v>
      </c>
      <c r="O72" s="126">
        <v>46113</v>
      </c>
      <c r="P72" s="114" t="s">
        <v>396</v>
      </c>
      <c r="Q72" s="114" t="s">
        <v>640</v>
      </c>
      <c r="R72" s="125">
        <v>2739377.73</v>
      </c>
      <c r="S72" s="114" t="s">
        <v>641</v>
      </c>
      <c r="T72" s="114"/>
      <c r="U72" s="113" t="s">
        <v>392</v>
      </c>
      <c r="V72" s="114"/>
      <c r="W72" s="113" t="s">
        <v>12</v>
      </c>
      <c r="X72" s="79"/>
      <c r="Y72" s="79"/>
      <c r="Z72" s="79" t="s">
        <v>12</v>
      </c>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8"/>
      <c r="BH72" s="29"/>
      <c r="BI72" s="9"/>
      <c r="BJ72" s="9"/>
      <c r="BK72" s="9"/>
      <c r="BL72" s="9"/>
      <c r="BM72" s="9"/>
      <c r="BN72" s="30"/>
      <c r="BO72" s="9"/>
      <c r="BP72" s="9"/>
      <c r="BQ72" s="9"/>
      <c r="BR72" s="9"/>
      <c r="BS72" s="9"/>
      <c r="BT72" s="9"/>
      <c r="BU72" s="9"/>
      <c r="BV72" s="30"/>
      <c r="BW72" s="30"/>
      <c r="BX72" s="17"/>
      <c r="BY72" s="9"/>
      <c r="BZ72" s="9"/>
    </row>
    <row r="73" spans="1:78" s="24" customFormat="1" ht="60" customHeight="1" x14ac:dyDescent="0.35">
      <c r="A73" s="76"/>
      <c r="B73" s="113" t="s">
        <v>227</v>
      </c>
      <c r="C73" s="113">
        <v>65</v>
      </c>
      <c r="D73" s="123">
        <v>14</v>
      </c>
      <c r="E73" s="113">
        <v>2</v>
      </c>
      <c r="F73" s="114" t="s">
        <v>385</v>
      </c>
      <c r="G73" s="114" t="s">
        <v>400</v>
      </c>
      <c r="H73" s="114" t="s">
        <v>401</v>
      </c>
      <c r="I73" s="114" t="s">
        <v>402</v>
      </c>
      <c r="J73" s="121">
        <v>1327.41</v>
      </c>
      <c r="K73" s="115" t="s">
        <v>187</v>
      </c>
      <c r="L73" s="113" t="s">
        <v>187</v>
      </c>
      <c r="M73" s="113" t="s">
        <v>187</v>
      </c>
      <c r="N73" s="114" t="s">
        <v>642</v>
      </c>
      <c r="O73" s="126">
        <v>46113</v>
      </c>
      <c r="P73" s="114" t="s">
        <v>466</v>
      </c>
      <c r="Q73" s="114" t="s">
        <v>643</v>
      </c>
      <c r="R73" s="125">
        <v>1615664.66</v>
      </c>
      <c r="S73" s="114" t="s">
        <v>644</v>
      </c>
      <c r="T73" s="114"/>
      <c r="U73" s="113" t="s">
        <v>392</v>
      </c>
      <c r="V73" s="114"/>
      <c r="W73" s="113" t="s">
        <v>12</v>
      </c>
      <c r="X73" s="79"/>
      <c r="Y73" s="79"/>
      <c r="Z73" s="79" t="s">
        <v>12</v>
      </c>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8"/>
      <c r="BH73" s="29"/>
      <c r="BI73" s="9"/>
      <c r="BJ73" s="9"/>
      <c r="BK73" s="9"/>
      <c r="BL73" s="9"/>
      <c r="BM73" s="9"/>
      <c r="BN73" s="30"/>
      <c r="BO73" s="9"/>
      <c r="BP73" s="9"/>
      <c r="BQ73" s="9"/>
      <c r="BR73" s="9"/>
      <c r="BS73" s="9"/>
      <c r="BT73" s="9"/>
      <c r="BU73" s="9"/>
      <c r="BV73" s="30"/>
      <c r="BW73" s="30"/>
      <c r="BX73" s="17"/>
      <c r="BY73" s="9"/>
      <c r="BZ73" s="9"/>
    </row>
    <row r="74" spans="1:78" s="24" customFormat="1" ht="43.5" x14ac:dyDescent="0.35">
      <c r="A74" s="79"/>
      <c r="B74" s="113" t="s">
        <v>227</v>
      </c>
      <c r="C74" s="113">
        <v>66</v>
      </c>
      <c r="D74" s="123">
        <v>15</v>
      </c>
      <c r="E74" s="113">
        <v>1</v>
      </c>
      <c r="F74" s="114" t="s">
        <v>385</v>
      </c>
      <c r="G74" s="114" t="s">
        <v>418</v>
      </c>
      <c r="H74" s="114" t="s">
        <v>403</v>
      </c>
      <c r="I74" s="114" t="s">
        <v>404</v>
      </c>
      <c r="J74" s="121">
        <v>655.4</v>
      </c>
      <c r="K74" s="115" t="s">
        <v>187</v>
      </c>
      <c r="L74" s="113" t="s">
        <v>185</v>
      </c>
      <c r="M74" s="113" t="s">
        <v>185</v>
      </c>
      <c r="N74" s="114" t="s">
        <v>645</v>
      </c>
      <c r="O74" s="126">
        <v>45992</v>
      </c>
      <c r="P74" s="114" t="s">
        <v>405</v>
      </c>
      <c r="Q74" s="114" t="s">
        <v>612</v>
      </c>
      <c r="R74" s="125">
        <v>657700.54</v>
      </c>
      <c r="S74" s="114" t="s">
        <v>646</v>
      </c>
      <c r="T74" s="114"/>
      <c r="U74" s="113" t="s">
        <v>392</v>
      </c>
      <c r="V74" s="114"/>
      <c r="W74" s="113" t="s">
        <v>12</v>
      </c>
      <c r="X74" s="79"/>
      <c r="Y74" s="79"/>
      <c r="Z74" s="79" t="s">
        <v>12</v>
      </c>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8"/>
      <c r="BH74" s="29"/>
      <c r="BI74" s="9"/>
      <c r="BJ74" s="9"/>
      <c r="BK74" s="9"/>
      <c r="BL74" s="9"/>
      <c r="BM74" s="9"/>
      <c r="BN74" s="30"/>
      <c r="BO74" s="9"/>
      <c r="BP74" s="9"/>
      <c r="BQ74" s="9"/>
      <c r="BR74" s="9"/>
      <c r="BS74" s="9"/>
      <c r="BT74" s="9"/>
      <c r="BU74" s="9"/>
      <c r="BV74" s="30"/>
      <c r="BW74" s="30"/>
      <c r="BX74" s="17"/>
      <c r="BY74" s="9"/>
      <c r="BZ74" s="9"/>
    </row>
    <row r="75" spans="1:78" s="24" customFormat="1" ht="87" x14ac:dyDescent="0.35">
      <c r="A75" s="79"/>
      <c r="B75" s="113" t="s">
        <v>227</v>
      </c>
      <c r="C75" s="113">
        <v>67</v>
      </c>
      <c r="D75" s="123">
        <v>16</v>
      </c>
      <c r="E75" s="113">
        <v>6</v>
      </c>
      <c r="F75" s="114" t="s">
        <v>385</v>
      </c>
      <c r="G75" s="114" t="s">
        <v>406</v>
      </c>
      <c r="H75" s="114" t="s">
        <v>407</v>
      </c>
      <c r="I75" s="114" t="s">
        <v>408</v>
      </c>
      <c r="J75" s="121">
        <v>23087.599999999999</v>
      </c>
      <c r="K75" s="115" t="s">
        <v>187</v>
      </c>
      <c r="L75" s="114" t="s">
        <v>185</v>
      </c>
      <c r="M75" s="114" t="s">
        <v>187</v>
      </c>
      <c r="N75" s="114" t="s">
        <v>647</v>
      </c>
      <c r="O75" s="126">
        <v>46113</v>
      </c>
      <c r="P75" s="114" t="s">
        <v>409</v>
      </c>
      <c r="Q75" s="114" t="s">
        <v>648</v>
      </c>
      <c r="R75" s="125">
        <v>19770876.460000001</v>
      </c>
      <c r="S75" s="121" t="s">
        <v>649</v>
      </c>
      <c r="T75" s="114"/>
      <c r="U75" s="113" t="s">
        <v>392</v>
      </c>
      <c r="V75" s="114"/>
      <c r="W75" s="113" t="s">
        <v>12</v>
      </c>
      <c r="X75" s="79"/>
      <c r="Y75" s="79"/>
      <c r="Z75" s="79" t="s">
        <v>12</v>
      </c>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8"/>
      <c r="BH75" s="8"/>
      <c r="BI75" s="8"/>
      <c r="BJ75" s="8"/>
      <c r="BK75" s="8"/>
      <c r="BL75" s="8"/>
      <c r="BM75" s="8"/>
      <c r="BN75" s="8"/>
      <c r="BO75" s="8"/>
      <c r="BP75" s="8"/>
      <c r="BQ75" s="8"/>
      <c r="BR75" s="8"/>
      <c r="BS75" s="8"/>
      <c r="BT75" s="8"/>
      <c r="BU75" s="8"/>
      <c r="BV75" s="8"/>
      <c r="BW75" s="8"/>
      <c r="BX75" s="8"/>
      <c r="BY75" s="8"/>
      <c r="BZ75" s="8"/>
    </row>
    <row r="76" spans="1:78" s="24" customFormat="1" ht="43.5" x14ac:dyDescent="0.35">
      <c r="A76" s="79"/>
      <c r="B76" s="113" t="s">
        <v>227</v>
      </c>
      <c r="C76" s="113">
        <v>68</v>
      </c>
      <c r="D76" s="123">
        <v>17</v>
      </c>
      <c r="E76" s="113">
        <v>1</v>
      </c>
      <c r="F76" s="114" t="s">
        <v>385</v>
      </c>
      <c r="G76" s="113" t="s">
        <v>397</v>
      </c>
      <c r="H76" s="114" t="s">
        <v>398</v>
      </c>
      <c r="I76" s="114" t="s">
        <v>399</v>
      </c>
      <c r="J76" s="115">
        <v>6178</v>
      </c>
      <c r="K76" s="115" t="s">
        <v>187</v>
      </c>
      <c r="L76" s="113" t="s">
        <v>187</v>
      </c>
      <c r="M76" s="113" t="s">
        <v>187</v>
      </c>
      <c r="N76" s="114" t="s">
        <v>650</v>
      </c>
      <c r="O76" s="126">
        <v>46113</v>
      </c>
      <c r="P76" s="114" t="s">
        <v>651</v>
      </c>
      <c r="Q76" s="114" t="s">
        <v>652</v>
      </c>
      <c r="R76" s="125">
        <v>8501252.5500000007</v>
      </c>
      <c r="S76" s="114" t="s">
        <v>653</v>
      </c>
      <c r="T76" s="114"/>
      <c r="U76" s="113" t="s">
        <v>392</v>
      </c>
      <c r="V76" s="114"/>
      <c r="W76" s="113" t="s">
        <v>12</v>
      </c>
      <c r="X76" s="79"/>
      <c r="Y76" s="79"/>
      <c r="Z76" s="79" t="s">
        <v>12</v>
      </c>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row>
    <row r="77" spans="1:78" s="24" customFormat="1" ht="43.5" x14ac:dyDescent="0.35">
      <c r="A77" s="79"/>
      <c r="B77" s="159" t="s">
        <v>227</v>
      </c>
      <c r="C77" s="159">
        <v>69</v>
      </c>
      <c r="D77" s="163">
        <v>18</v>
      </c>
      <c r="E77" s="159">
        <v>1</v>
      </c>
      <c r="F77" s="160" t="s">
        <v>385</v>
      </c>
      <c r="G77" s="159" t="s">
        <v>263</v>
      </c>
      <c r="H77" s="160" t="s">
        <v>266</v>
      </c>
      <c r="I77" s="160" t="s">
        <v>269</v>
      </c>
      <c r="J77" s="164">
        <v>9039.3799999999992</v>
      </c>
      <c r="K77" s="164" t="s">
        <v>187</v>
      </c>
      <c r="L77" s="159" t="s">
        <v>187</v>
      </c>
      <c r="M77" s="159" t="s">
        <v>187</v>
      </c>
      <c r="N77" s="160" t="s">
        <v>654</v>
      </c>
      <c r="O77" s="165">
        <v>46113</v>
      </c>
      <c r="P77" s="159"/>
      <c r="Q77" s="160" t="s">
        <v>655</v>
      </c>
      <c r="R77" s="166">
        <v>20649829.969999999</v>
      </c>
      <c r="S77" s="161" t="s">
        <v>656</v>
      </c>
      <c r="T77" s="160"/>
      <c r="U77" s="159" t="s">
        <v>392</v>
      </c>
      <c r="V77" s="160"/>
      <c r="W77" s="104"/>
      <c r="X77" s="79"/>
      <c r="Y77" s="79" t="s">
        <v>12</v>
      </c>
      <c r="Z77" s="79" t="s">
        <v>12</v>
      </c>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row>
    <row r="78" spans="1:78" s="24" customFormat="1" ht="43.5" x14ac:dyDescent="0.35">
      <c r="A78" s="2"/>
      <c r="B78" s="159" t="s">
        <v>227</v>
      </c>
      <c r="C78" s="159">
        <v>70</v>
      </c>
      <c r="D78" s="163">
        <v>19</v>
      </c>
      <c r="E78" s="159">
        <v>1</v>
      </c>
      <c r="F78" s="160" t="s">
        <v>385</v>
      </c>
      <c r="G78" s="159"/>
      <c r="H78" s="160" t="s">
        <v>538</v>
      </c>
      <c r="I78" s="160" t="s">
        <v>539</v>
      </c>
      <c r="J78" s="164">
        <v>1318</v>
      </c>
      <c r="K78" s="164" t="s">
        <v>187</v>
      </c>
      <c r="L78" s="159" t="s">
        <v>185</v>
      </c>
      <c r="M78" s="159" t="s">
        <v>185</v>
      </c>
      <c r="N78" s="160" t="s">
        <v>540</v>
      </c>
      <c r="O78" s="165" t="s">
        <v>541</v>
      </c>
      <c r="P78" s="159"/>
      <c r="Q78" s="160" t="s">
        <v>657</v>
      </c>
      <c r="R78" s="166">
        <v>2844984.92</v>
      </c>
      <c r="S78" s="161" t="s">
        <v>658</v>
      </c>
      <c r="T78" s="160"/>
      <c r="U78" s="159" t="s">
        <v>392</v>
      </c>
      <c r="V78" s="160"/>
      <c r="W78" s="2"/>
      <c r="X78" s="2"/>
      <c r="Y78" s="2" t="s">
        <v>12</v>
      </c>
      <c r="Z78" s="2" t="s">
        <v>12</v>
      </c>
    </row>
    <row r="79" spans="1:78" s="24" customFormat="1" ht="43.5" x14ac:dyDescent="0.35">
      <c r="A79" s="2"/>
      <c r="B79" s="159" t="s">
        <v>227</v>
      </c>
      <c r="C79" s="159">
        <v>71</v>
      </c>
      <c r="D79" s="163">
        <v>20</v>
      </c>
      <c r="E79" s="159">
        <v>1</v>
      </c>
      <c r="F79" s="160" t="s">
        <v>385</v>
      </c>
      <c r="G79" s="159"/>
      <c r="H79" s="160" t="s">
        <v>542</v>
      </c>
      <c r="I79" s="160" t="s">
        <v>543</v>
      </c>
      <c r="J79" s="164">
        <v>1416</v>
      </c>
      <c r="K79" s="164" t="s">
        <v>187</v>
      </c>
      <c r="L79" s="159" t="s">
        <v>185</v>
      </c>
      <c r="M79" s="159" t="s">
        <v>185</v>
      </c>
      <c r="N79" s="160" t="s">
        <v>540</v>
      </c>
      <c r="O79" s="165" t="s">
        <v>541</v>
      </c>
      <c r="P79" s="159"/>
      <c r="Q79" s="160" t="s">
        <v>659</v>
      </c>
      <c r="R79" s="166" t="s">
        <v>544</v>
      </c>
      <c r="S79" s="161" t="s">
        <v>660</v>
      </c>
      <c r="T79" s="160"/>
      <c r="U79" s="159" t="s">
        <v>392</v>
      </c>
      <c r="V79" s="160"/>
      <c r="W79" s="2"/>
      <c r="X79" s="2"/>
      <c r="Y79" s="2" t="s">
        <v>12</v>
      </c>
      <c r="Z79" s="2" t="s">
        <v>12</v>
      </c>
    </row>
    <row r="80" spans="1:78" s="24" customFormat="1" ht="58" x14ac:dyDescent="0.35">
      <c r="A80" s="2"/>
      <c r="B80" s="159" t="s">
        <v>227</v>
      </c>
      <c r="C80" s="159">
        <v>72</v>
      </c>
      <c r="D80" s="163">
        <v>21</v>
      </c>
      <c r="E80" s="159">
        <v>1</v>
      </c>
      <c r="F80" s="160" t="s">
        <v>385</v>
      </c>
      <c r="G80" s="159"/>
      <c r="H80" s="160" t="s">
        <v>545</v>
      </c>
      <c r="I80" s="160" t="s">
        <v>546</v>
      </c>
      <c r="J80" s="164">
        <v>738</v>
      </c>
      <c r="K80" s="164" t="s">
        <v>187</v>
      </c>
      <c r="L80" s="159" t="s">
        <v>185</v>
      </c>
      <c r="M80" s="159" t="s">
        <v>185</v>
      </c>
      <c r="N80" s="160" t="s">
        <v>540</v>
      </c>
      <c r="O80" s="165" t="s">
        <v>541</v>
      </c>
      <c r="P80" s="159"/>
      <c r="Q80" s="160" t="s">
        <v>661</v>
      </c>
      <c r="R80" s="166" t="s">
        <v>547</v>
      </c>
      <c r="S80" s="161" t="s">
        <v>662</v>
      </c>
      <c r="T80" s="160"/>
      <c r="U80" s="159" t="s">
        <v>392</v>
      </c>
      <c r="V80" s="160"/>
      <c r="W80" s="2"/>
      <c r="X80" s="2"/>
      <c r="Y80" s="2" t="s">
        <v>12</v>
      </c>
      <c r="Z80" s="2" t="s">
        <v>12</v>
      </c>
    </row>
    <row r="81" spans="1:78" s="24" customFormat="1" ht="43.5" x14ac:dyDescent="0.35">
      <c r="A81" s="2"/>
      <c r="B81" s="159" t="s">
        <v>227</v>
      </c>
      <c r="C81" s="159">
        <v>73</v>
      </c>
      <c r="D81" s="163">
        <v>22</v>
      </c>
      <c r="E81" s="159">
        <v>1</v>
      </c>
      <c r="F81" s="160" t="s">
        <v>385</v>
      </c>
      <c r="G81" s="159"/>
      <c r="H81" s="160" t="s">
        <v>548</v>
      </c>
      <c r="I81" s="160" t="s">
        <v>549</v>
      </c>
      <c r="J81" s="164">
        <v>1044</v>
      </c>
      <c r="K81" s="164" t="s">
        <v>187</v>
      </c>
      <c r="L81" s="159" t="s">
        <v>185</v>
      </c>
      <c r="M81" s="159" t="s">
        <v>185</v>
      </c>
      <c r="N81" s="160" t="s">
        <v>540</v>
      </c>
      <c r="O81" s="165" t="s">
        <v>541</v>
      </c>
      <c r="P81" s="159"/>
      <c r="Q81" s="160" t="s">
        <v>663</v>
      </c>
      <c r="R81" s="166" t="s">
        <v>550</v>
      </c>
      <c r="S81" s="161" t="s">
        <v>664</v>
      </c>
      <c r="T81" s="160"/>
      <c r="U81" s="159" t="s">
        <v>392</v>
      </c>
      <c r="V81" s="160"/>
      <c r="W81" s="2"/>
      <c r="X81" s="2"/>
      <c r="Y81" s="2" t="s">
        <v>12</v>
      </c>
      <c r="Z81" s="2" t="s">
        <v>12</v>
      </c>
    </row>
    <row r="82" spans="1:78" s="24" customFormat="1" ht="87" x14ac:dyDescent="0.35">
      <c r="A82" s="2"/>
      <c r="B82" s="159" t="s">
        <v>227</v>
      </c>
      <c r="C82" s="159">
        <v>74</v>
      </c>
      <c r="D82" s="163">
        <v>23</v>
      </c>
      <c r="E82" s="159">
        <v>1</v>
      </c>
      <c r="F82" s="160" t="s">
        <v>385</v>
      </c>
      <c r="G82" s="159"/>
      <c r="H82" s="160" t="s">
        <v>551</v>
      </c>
      <c r="I82" s="160" t="s">
        <v>552</v>
      </c>
      <c r="J82" s="164">
        <v>2146</v>
      </c>
      <c r="K82" s="164" t="s">
        <v>187</v>
      </c>
      <c r="L82" s="159" t="s">
        <v>185</v>
      </c>
      <c r="M82" s="159" t="s">
        <v>185</v>
      </c>
      <c r="N82" s="160" t="s">
        <v>540</v>
      </c>
      <c r="O82" s="165" t="s">
        <v>553</v>
      </c>
      <c r="P82" s="159"/>
      <c r="Q82" s="160" t="s">
        <v>665</v>
      </c>
      <c r="R82" s="166">
        <v>6225711.54</v>
      </c>
      <c r="S82" s="161" t="s">
        <v>666</v>
      </c>
      <c r="T82" s="160"/>
      <c r="U82" s="160" t="s">
        <v>669</v>
      </c>
      <c r="V82" s="160"/>
      <c r="W82" s="2"/>
      <c r="X82" s="2"/>
      <c r="Y82" s="2" t="s">
        <v>12</v>
      </c>
      <c r="Z82" s="2" t="s">
        <v>12</v>
      </c>
    </row>
    <row r="83" spans="1:78" s="24" customFormat="1" ht="52" customHeight="1" x14ac:dyDescent="0.35">
      <c r="A83" s="79"/>
      <c r="B83" s="159" t="s">
        <v>227</v>
      </c>
      <c r="C83" s="159">
        <v>75</v>
      </c>
      <c r="D83" s="163">
        <v>24</v>
      </c>
      <c r="E83" s="159">
        <v>1</v>
      </c>
      <c r="F83" s="160" t="s">
        <v>385</v>
      </c>
      <c r="G83" s="159"/>
      <c r="H83" s="160" t="s">
        <v>555</v>
      </c>
      <c r="I83" s="160" t="s">
        <v>556</v>
      </c>
      <c r="J83" s="164">
        <v>1543</v>
      </c>
      <c r="K83" s="167" t="s">
        <v>187</v>
      </c>
      <c r="L83" s="168" t="s">
        <v>185</v>
      </c>
      <c r="M83" s="168" t="s">
        <v>185</v>
      </c>
      <c r="N83" s="169" t="s">
        <v>540</v>
      </c>
      <c r="O83" s="165" t="s">
        <v>557</v>
      </c>
      <c r="P83" s="159"/>
      <c r="Q83" s="160" t="s">
        <v>667</v>
      </c>
      <c r="R83" s="166">
        <v>3875745.86</v>
      </c>
      <c r="S83" s="161" t="s">
        <v>668</v>
      </c>
      <c r="T83" s="160"/>
      <c r="U83" s="160" t="s">
        <v>392</v>
      </c>
      <c r="V83" s="160"/>
      <c r="W83" s="79"/>
      <c r="X83" s="79"/>
      <c r="Y83" s="81" t="s">
        <v>12</v>
      </c>
      <c r="Z83" s="81" t="s">
        <v>12</v>
      </c>
    </row>
    <row r="84" spans="1:78" s="24" customFormat="1" ht="87" x14ac:dyDescent="0.35">
      <c r="A84" s="79"/>
      <c r="B84" s="114" t="s">
        <v>227</v>
      </c>
      <c r="C84" s="113">
        <v>76</v>
      </c>
      <c r="D84" s="113">
        <v>2</v>
      </c>
      <c r="E84" s="113">
        <v>1</v>
      </c>
      <c r="F84" s="114" t="s">
        <v>410</v>
      </c>
      <c r="G84" s="113" t="s">
        <v>264</v>
      </c>
      <c r="H84" s="114" t="s">
        <v>267</v>
      </c>
      <c r="I84" s="113" t="s">
        <v>270</v>
      </c>
      <c r="J84" s="115">
        <v>2906.66</v>
      </c>
      <c r="K84" s="113" t="s">
        <v>187</v>
      </c>
      <c r="L84" s="113" t="s">
        <v>185</v>
      </c>
      <c r="M84" s="113" t="s">
        <v>185</v>
      </c>
      <c r="N84" s="114" t="s">
        <v>412</v>
      </c>
      <c r="O84" s="114" t="s">
        <v>273</v>
      </c>
      <c r="P84" s="113" t="s">
        <v>413</v>
      </c>
      <c r="Q84" s="114" t="s">
        <v>411</v>
      </c>
      <c r="R84" s="125">
        <v>6048383.4000000004</v>
      </c>
      <c r="S84" s="121" t="s">
        <v>414</v>
      </c>
      <c r="T84" s="114"/>
      <c r="U84" s="113" t="s">
        <v>415</v>
      </c>
      <c r="V84" s="114" t="s">
        <v>274</v>
      </c>
      <c r="W84" s="113" t="s">
        <v>12</v>
      </c>
      <c r="X84" s="79"/>
      <c r="Y84" s="79"/>
      <c r="Z84" s="79" t="s">
        <v>12</v>
      </c>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row>
    <row r="85" spans="1:78" s="24" customFormat="1" ht="101.5" x14ac:dyDescent="0.35">
      <c r="A85" s="79"/>
      <c r="B85" s="114" t="s">
        <v>227</v>
      </c>
      <c r="C85" s="113">
        <v>77</v>
      </c>
      <c r="D85" s="113">
        <v>3</v>
      </c>
      <c r="E85" s="113">
        <v>2</v>
      </c>
      <c r="F85" s="114" t="s">
        <v>410</v>
      </c>
      <c r="G85" s="114" t="s">
        <v>265</v>
      </c>
      <c r="H85" s="114" t="s">
        <v>268</v>
      </c>
      <c r="I85" s="113" t="s">
        <v>271</v>
      </c>
      <c r="J85" s="115">
        <v>2083.25</v>
      </c>
      <c r="K85" s="113" t="s">
        <v>187</v>
      </c>
      <c r="L85" s="113" t="s">
        <v>185</v>
      </c>
      <c r="M85" s="113" t="s">
        <v>185</v>
      </c>
      <c r="N85" s="114" t="s">
        <v>272</v>
      </c>
      <c r="O85" s="128">
        <v>45323</v>
      </c>
      <c r="P85" s="113" t="s">
        <v>416</v>
      </c>
      <c r="Q85" s="114" t="s">
        <v>225</v>
      </c>
      <c r="R85" s="125">
        <v>5979987.7699999996</v>
      </c>
      <c r="S85" s="121" t="s">
        <v>417</v>
      </c>
      <c r="T85" s="114"/>
      <c r="U85" s="113" t="s">
        <v>415</v>
      </c>
      <c r="V85" s="114" t="s">
        <v>275</v>
      </c>
      <c r="W85" s="113" t="s">
        <v>12</v>
      </c>
      <c r="X85" s="79"/>
      <c r="Y85" s="79"/>
      <c r="Z85" s="79" t="s">
        <v>12</v>
      </c>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row>
    <row r="86" spans="1:78" s="24" customFormat="1" ht="246.5" x14ac:dyDescent="0.35">
      <c r="A86" s="84" t="s">
        <v>161</v>
      </c>
      <c r="B86" s="135" t="s">
        <v>382</v>
      </c>
      <c r="C86" s="136">
        <v>78</v>
      </c>
      <c r="D86" s="151">
        <v>1</v>
      </c>
      <c r="E86" s="136">
        <v>1</v>
      </c>
      <c r="F86" s="136" t="s">
        <v>161</v>
      </c>
      <c r="G86" s="136" t="s">
        <v>162</v>
      </c>
      <c r="H86" s="135" t="s">
        <v>163</v>
      </c>
      <c r="I86" s="135" t="s">
        <v>164</v>
      </c>
      <c r="J86" s="137">
        <v>2196.4</v>
      </c>
      <c r="K86" s="136" t="s">
        <v>12</v>
      </c>
      <c r="L86" s="136" t="s">
        <v>5</v>
      </c>
      <c r="M86" s="136" t="s">
        <v>12</v>
      </c>
      <c r="N86" s="135" t="s">
        <v>165</v>
      </c>
      <c r="O86" s="135" t="s">
        <v>524</v>
      </c>
      <c r="P86" s="135" t="s">
        <v>166</v>
      </c>
      <c r="Q86" s="135" t="s">
        <v>525</v>
      </c>
      <c r="R86" s="138">
        <v>3220000</v>
      </c>
      <c r="S86" s="137">
        <f>R86</f>
        <v>3220000</v>
      </c>
      <c r="T86" s="135"/>
      <c r="U86" s="135" t="s">
        <v>167</v>
      </c>
      <c r="V86" s="152" t="s">
        <v>526</v>
      </c>
      <c r="W86" s="2"/>
      <c r="X86" s="2" t="s">
        <v>12</v>
      </c>
      <c r="Y86" s="2"/>
      <c r="Z86" s="2"/>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row>
    <row r="87" spans="1:78" s="24" customFormat="1" ht="134.25" customHeight="1" x14ac:dyDescent="0.35">
      <c r="A87" s="2"/>
      <c r="B87" s="114" t="s">
        <v>382</v>
      </c>
      <c r="C87" s="113">
        <v>79</v>
      </c>
      <c r="D87" s="123">
        <v>2</v>
      </c>
      <c r="E87" s="114">
        <v>1</v>
      </c>
      <c r="F87" s="114" t="s">
        <v>161</v>
      </c>
      <c r="G87" s="114" t="s">
        <v>168</v>
      </c>
      <c r="H87" s="114" t="s">
        <v>169</v>
      </c>
      <c r="I87" s="114" t="s">
        <v>170</v>
      </c>
      <c r="J87" s="121">
        <v>6083</v>
      </c>
      <c r="K87" s="114" t="s">
        <v>12</v>
      </c>
      <c r="L87" s="114" t="s">
        <v>5</v>
      </c>
      <c r="M87" s="114" t="s">
        <v>12</v>
      </c>
      <c r="N87" s="114" t="s">
        <v>171</v>
      </c>
      <c r="O87" s="114" t="s">
        <v>315</v>
      </c>
      <c r="P87" s="114" t="s">
        <v>172</v>
      </c>
      <c r="Q87" s="114" t="s">
        <v>314</v>
      </c>
      <c r="R87" s="121">
        <v>7700000</v>
      </c>
      <c r="S87" s="121">
        <v>7700000</v>
      </c>
      <c r="T87" s="114"/>
      <c r="U87" s="114" t="s">
        <v>167</v>
      </c>
      <c r="V87" s="124" t="s">
        <v>523</v>
      </c>
      <c r="W87" s="113" t="s">
        <v>12</v>
      </c>
      <c r="X87" s="2"/>
      <c r="Y87" s="2"/>
      <c r="Z87" s="2"/>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row>
    <row r="88" spans="1:78" s="24" customFormat="1" ht="87" x14ac:dyDescent="0.35">
      <c r="A88" s="2"/>
      <c r="B88" s="135" t="s">
        <v>382</v>
      </c>
      <c r="C88" s="136">
        <v>80</v>
      </c>
      <c r="D88" s="151">
        <v>3</v>
      </c>
      <c r="E88" s="135">
        <v>2</v>
      </c>
      <c r="F88" s="135" t="s">
        <v>161</v>
      </c>
      <c r="G88" s="135" t="s">
        <v>316</v>
      </c>
      <c r="H88" s="135" t="s">
        <v>317</v>
      </c>
      <c r="I88" s="135" t="s">
        <v>318</v>
      </c>
      <c r="J88" s="138">
        <v>5416.1</v>
      </c>
      <c r="K88" s="135" t="s">
        <v>5</v>
      </c>
      <c r="L88" s="135" t="s">
        <v>5</v>
      </c>
      <c r="M88" s="135" t="s">
        <v>12</v>
      </c>
      <c r="N88" s="135" t="s">
        <v>319</v>
      </c>
      <c r="O88" s="135" t="s">
        <v>527</v>
      </c>
      <c r="P88" s="135" t="s">
        <v>320</v>
      </c>
      <c r="Q88" s="135" t="s">
        <v>528</v>
      </c>
      <c r="R88" s="138">
        <v>6300000</v>
      </c>
      <c r="S88" s="138">
        <v>6300000</v>
      </c>
      <c r="T88" s="145"/>
      <c r="U88" s="135" t="s">
        <v>167</v>
      </c>
      <c r="V88" s="153" t="s">
        <v>529</v>
      </c>
      <c r="W88" s="2"/>
      <c r="X88" s="2" t="s">
        <v>12</v>
      </c>
      <c r="Y88" s="2"/>
      <c r="Z88" s="2"/>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row>
    <row r="89" spans="1:78" s="24" customFormat="1" ht="319" x14ac:dyDescent="0.35">
      <c r="A89" s="2"/>
      <c r="B89" s="135" t="s">
        <v>382</v>
      </c>
      <c r="C89" s="136">
        <v>81</v>
      </c>
      <c r="D89" s="151">
        <v>4</v>
      </c>
      <c r="E89" s="135">
        <v>1</v>
      </c>
      <c r="F89" s="136" t="s">
        <v>321</v>
      </c>
      <c r="G89" s="135" t="s">
        <v>322</v>
      </c>
      <c r="H89" s="135" t="s">
        <v>323</v>
      </c>
      <c r="I89" s="135" t="s">
        <v>324</v>
      </c>
      <c r="J89" s="138">
        <v>4154.92</v>
      </c>
      <c r="K89" s="135" t="s">
        <v>5</v>
      </c>
      <c r="L89" s="135" t="s">
        <v>12</v>
      </c>
      <c r="M89" s="135" t="s">
        <v>12</v>
      </c>
      <c r="N89" s="135" t="s">
        <v>530</v>
      </c>
      <c r="O89" s="135" t="s">
        <v>531</v>
      </c>
      <c r="P89" s="135" t="s">
        <v>325</v>
      </c>
      <c r="Q89" s="135" t="s">
        <v>525</v>
      </c>
      <c r="R89" s="154">
        <v>7200000</v>
      </c>
      <c r="S89" s="138">
        <v>4000000</v>
      </c>
      <c r="T89" s="145"/>
      <c r="U89" s="135" t="s">
        <v>167</v>
      </c>
      <c r="V89" s="153" t="s">
        <v>532</v>
      </c>
      <c r="W89" s="2"/>
      <c r="X89" s="2" t="s">
        <v>12</v>
      </c>
      <c r="Y89" s="2"/>
      <c r="Z89" s="2"/>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row>
    <row r="90" spans="1:78" s="24" customFormat="1" ht="101.5" x14ac:dyDescent="0.35">
      <c r="A90" s="2"/>
      <c r="B90" s="135" t="s">
        <v>382</v>
      </c>
      <c r="C90" s="136">
        <v>82</v>
      </c>
      <c r="D90" s="151">
        <v>5</v>
      </c>
      <c r="E90" s="135">
        <v>1</v>
      </c>
      <c r="F90" s="135" t="s">
        <v>161</v>
      </c>
      <c r="G90" s="135" t="s">
        <v>326</v>
      </c>
      <c r="H90" s="135" t="s">
        <v>533</v>
      </c>
      <c r="I90" s="135" t="s">
        <v>327</v>
      </c>
      <c r="J90" s="138">
        <v>2906.9</v>
      </c>
      <c r="K90" s="135" t="s">
        <v>12</v>
      </c>
      <c r="L90" s="135" t="s">
        <v>12</v>
      </c>
      <c r="M90" s="135" t="s">
        <v>12</v>
      </c>
      <c r="N90" s="135" t="s">
        <v>534</v>
      </c>
      <c r="O90" s="135" t="s">
        <v>535</v>
      </c>
      <c r="P90" s="135" t="s">
        <v>328</v>
      </c>
      <c r="Q90" s="135" t="s">
        <v>525</v>
      </c>
      <c r="R90" s="138">
        <v>6900000</v>
      </c>
      <c r="S90" s="138">
        <v>6900000</v>
      </c>
      <c r="T90" s="145"/>
      <c r="U90" s="135" t="s">
        <v>167</v>
      </c>
      <c r="V90" s="153" t="s">
        <v>536</v>
      </c>
      <c r="W90" s="2"/>
      <c r="X90" s="2" t="s">
        <v>12</v>
      </c>
      <c r="Y90" s="2"/>
      <c r="Z90" s="2"/>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row>
    <row r="91" spans="1:78" s="24" customFormat="1" ht="409.5" x14ac:dyDescent="0.35">
      <c r="A91" s="2"/>
      <c r="B91" s="160" t="s">
        <v>370</v>
      </c>
      <c r="C91" s="159">
        <v>83</v>
      </c>
      <c r="D91" s="163">
        <v>6</v>
      </c>
      <c r="E91" s="160">
        <v>1</v>
      </c>
      <c r="F91" s="160" t="s">
        <v>173</v>
      </c>
      <c r="G91" s="160" t="s">
        <v>174</v>
      </c>
      <c r="H91" s="160" t="s">
        <v>175</v>
      </c>
      <c r="I91" s="160" t="s">
        <v>174</v>
      </c>
      <c r="J91" s="161">
        <v>22781.4</v>
      </c>
      <c r="K91" s="160" t="s">
        <v>5</v>
      </c>
      <c r="L91" s="160" t="s">
        <v>12</v>
      </c>
      <c r="M91" s="160" t="s">
        <v>12</v>
      </c>
      <c r="N91" s="160" t="s">
        <v>279</v>
      </c>
      <c r="O91" s="170" t="s">
        <v>371</v>
      </c>
      <c r="P91" s="160" t="s">
        <v>174</v>
      </c>
      <c r="Q91" s="160" t="s">
        <v>372</v>
      </c>
      <c r="R91" s="161">
        <v>86497473</v>
      </c>
      <c r="S91" s="161">
        <v>86497473</v>
      </c>
      <c r="T91" s="160"/>
      <c r="U91" s="160" t="s">
        <v>167</v>
      </c>
      <c r="V91" s="170" t="s">
        <v>373</v>
      </c>
      <c r="W91" s="58"/>
      <c r="X91" s="14"/>
      <c r="Y91" s="14" t="s">
        <v>12</v>
      </c>
      <c r="Z91" s="14"/>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row>
    <row r="92" spans="1:78" s="24" customFormat="1" ht="72.5" x14ac:dyDescent="0.6">
      <c r="A92" s="95" t="s">
        <v>178</v>
      </c>
      <c r="B92" s="113" t="s">
        <v>227</v>
      </c>
      <c r="C92" s="113">
        <v>84</v>
      </c>
      <c r="D92" s="123">
        <v>1</v>
      </c>
      <c r="E92" s="113">
        <v>1</v>
      </c>
      <c r="F92" s="114" t="s">
        <v>178</v>
      </c>
      <c r="G92" s="114" t="s">
        <v>239</v>
      </c>
      <c r="H92" s="114" t="s">
        <v>233</v>
      </c>
      <c r="I92" s="113" t="s">
        <v>247</v>
      </c>
      <c r="J92" s="115">
        <v>7417.9</v>
      </c>
      <c r="K92" s="114" t="s">
        <v>253</v>
      </c>
      <c r="L92" s="114" t="s">
        <v>423</v>
      </c>
      <c r="M92" s="113" t="s">
        <v>187</v>
      </c>
      <c r="N92" s="114" t="s">
        <v>498</v>
      </c>
      <c r="O92" s="114" t="s">
        <v>499</v>
      </c>
      <c r="P92" s="113" t="s">
        <v>500</v>
      </c>
      <c r="Q92" s="114" t="s">
        <v>501</v>
      </c>
      <c r="R92" s="125">
        <v>4872489.83</v>
      </c>
      <c r="S92" s="125" t="s">
        <v>681</v>
      </c>
      <c r="T92" s="114">
        <v>0</v>
      </c>
      <c r="U92" s="113" t="s">
        <v>392</v>
      </c>
      <c r="V92" s="114" t="s">
        <v>502</v>
      </c>
      <c r="W92" s="113" t="s">
        <v>12</v>
      </c>
      <c r="X92" s="2"/>
      <c r="Y92" s="2"/>
      <c r="Z92" s="2" t="s">
        <v>12</v>
      </c>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row>
    <row r="93" spans="1:78" s="24" customFormat="1" ht="58" x14ac:dyDescent="0.35">
      <c r="A93" s="2"/>
      <c r="B93" s="136" t="s">
        <v>503</v>
      </c>
      <c r="C93" s="136">
        <v>85</v>
      </c>
      <c r="D93" s="151">
        <v>2</v>
      </c>
      <c r="E93" s="136">
        <v>1</v>
      </c>
      <c r="F93" s="136" t="s">
        <v>178</v>
      </c>
      <c r="G93" s="135" t="s">
        <v>240</v>
      </c>
      <c r="H93" s="135" t="s">
        <v>234</v>
      </c>
      <c r="I93" s="136" t="s">
        <v>248</v>
      </c>
      <c r="J93" s="137">
        <v>2128</v>
      </c>
      <c r="K93" s="135" t="s">
        <v>254</v>
      </c>
      <c r="L93" s="135" t="s">
        <v>185</v>
      </c>
      <c r="M93" s="136" t="s">
        <v>185</v>
      </c>
      <c r="N93" s="135" t="s">
        <v>257</v>
      </c>
      <c r="O93" s="135">
        <v>2026</v>
      </c>
      <c r="P93" s="136"/>
      <c r="Q93" s="135" t="s">
        <v>504</v>
      </c>
      <c r="R93" s="154">
        <v>1417674</v>
      </c>
      <c r="S93" s="154" t="s">
        <v>505</v>
      </c>
      <c r="T93" s="135"/>
      <c r="U93" s="136"/>
      <c r="V93" s="135" t="s">
        <v>260</v>
      </c>
      <c r="W93" s="2"/>
      <c r="X93" s="2" t="s">
        <v>12</v>
      </c>
      <c r="Y93" s="2"/>
      <c r="Z93" s="2"/>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row>
    <row r="94" spans="1:78" s="24" customFormat="1" ht="72.5" x14ac:dyDescent="0.35">
      <c r="A94" s="79"/>
      <c r="B94" s="113" t="s">
        <v>227</v>
      </c>
      <c r="C94" s="113">
        <v>86</v>
      </c>
      <c r="D94" s="123">
        <v>3</v>
      </c>
      <c r="E94" s="113">
        <v>1</v>
      </c>
      <c r="F94" s="114" t="s">
        <v>178</v>
      </c>
      <c r="G94" s="113" t="s">
        <v>241</v>
      </c>
      <c r="H94" s="114" t="s">
        <v>235</v>
      </c>
      <c r="I94" s="113" t="s">
        <v>249</v>
      </c>
      <c r="J94" s="115">
        <v>16950.900000000001</v>
      </c>
      <c r="K94" s="114" t="s">
        <v>255</v>
      </c>
      <c r="L94" s="114" t="s">
        <v>423</v>
      </c>
      <c r="M94" s="113" t="s">
        <v>187</v>
      </c>
      <c r="N94" s="114" t="s">
        <v>506</v>
      </c>
      <c r="O94" s="114" t="s">
        <v>507</v>
      </c>
      <c r="P94" s="113" t="s">
        <v>508</v>
      </c>
      <c r="Q94" s="114" t="s">
        <v>501</v>
      </c>
      <c r="R94" s="129">
        <v>8470844.3100000005</v>
      </c>
      <c r="S94" s="226" t="s">
        <v>685</v>
      </c>
      <c r="T94" s="114">
        <v>0</v>
      </c>
      <c r="U94" s="113"/>
      <c r="V94" s="114" t="s">
        <v>502</v>
      </c>
      <c r="W94" s="113" t="s">
        <v>12</v>
      </c>
      <c r="X94" s="79"/>
      <c r="Y94" s="79"/>
      <c r="Z94" s="79" t="s">
        <v>12</v>
      </c>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row>
    <row r="95" spans="1:78" s="24" customFormat="1" ht="58" x14ac:dyDescent="0.35">
      <c r="A95" s="79"/>
      <c r="B95" s="113" t="s">
        <v>227</v>
      </c>
      <c r="C95" s="113">
        <v>87</v>
      </c>
      <c r="D95" s="123">
        <v>4</v>
      </c>
      <c r="E95" s="113">
        <v>1</v>
      </c>
      <c r="F95" s="114" t="s">
        <v>178</v>
      </c>
      <c r="G95" s="113" t="s">
        <v>242</v>
      </c>
      <c r="H95" s="114" t="s">
        <v>236</v>
      </c>
      <c r="I95" s="113" t="s">
        <v>250</v>
      </c>
      <c r="J95" s="115">
        <v>1296.48</v>
      </c>
      <c r="K95" s="114" t="s">
        <v>509</v>
      </c>
      <c r="L95" s="114" t="s">
        <v>423</v>
      </c>
      <c r="M95" s="113" t="s">
        <v>187</v>
      </c>
      <c r="N95" s="114" t="s">
        <v>510</v>
      </c>
      <c r="O95" s="114" t="s">
        <v>511</v>
      </c>
      <c r="P95" s="113" t="s">
        <v>512</v>
      </c>
      <c r="Q95" s="114" t="s">
        <v>501</v>
      </c>
      <c r="R95" s="130">
        <v>2175909.0699999998</v>
      </c>
      <c r="S95" s="227" t="s">
        <v>686</v>
      </c>
      <c r="T95" s="114">
        <v>0</v>
      </c>
      <c r="U95" s="113" t="s">
        <v>392</v>
      </c>
      <c r="V95" s="114" t="s">
        <v>502</v>
      </c>
      <c r="W95" s="113" t="s">
        <v>12</v>
      </c>
      <c r="X95" s="79"/>
      <c r="Y95" s="79"/>
      <c r="Z95" s="79" t="s">
        <v>12</v>
      </c>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row>
    <row r="96" spans="1:78" s="24" customFormat="1" ht="47.25" customHeight="1" x14ac:dyDescent="0.35">
      <c r="A96" s="79"/>
      <c r="B96" s="113" t="s">
        <v>227</v>
      </c>
      <c r="C96" s="113">
        <v>88</v>
      </c>
      <c r="D96" s="123">
        <v>5</v>
      </c>
      <c r="E96" s="113">
        <v>1</v>
      </c>
      <c r="F96" s="114" t="s">
        <v>178</v>
      </c>
      <c r="G96" s="113" t="s">
        <v>243</v>
      </c>
      <c r="H96" s="114" t="s">
        <v>237</v>
      </c>
      <c r="I96" s="113" t="s">
        <v>251</v>
      </c>
      <c r="J96" s="115">
        <v>528.79999999999995</v>
      </c>
      <c r="K96" s="114" t="s">
        <v>188</v>
      </c>
      <c r="L96" s="114" t="s">
        <v>423</v>
      </c>
      <c r="M96" s="113" t="s">
        <v>187</v>
      </c>
      <c r="N96" s="114" t="s">
        <v>513</v>
      </c>
      <c r="O96" s="114" t="s">
        <v>514</v>
      </c>
      <c r="P96" s="113" t="s">
        <v>515</v>
      </c>
      <c r="Q96" s="114" t="s">
        <v>501</v>
      </c>
      <c r="R96" s="130">
        <v>749050.78</v>
      </c>
      <c r="S96" s="227" t="s">
        <v>687</v>
      </c>
      <c r="T96" s="114">
        <v>0</v>
      </c>
      <c r="U96" s="113" t="s">
        <v>392</v>
      </c>
      <c r="V96" s="114" t="s">
        <v>502</v>
      </c>
      <c r="W96" s="113" t="s">
        <v>12</v>
      </c>
      <c r="X96" s="79"/>
      <c r="Y96" s="79"/>
      <c r="Z96" s="79" t="s">
        <v>12</v>
      </c>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row>
    <row r="97" spans="1:78" s="24" customFormat="1" ht="72.5" x14ac:dyDescent="0.35">
      <c r="A97" s="79"/>
      <c r="B97" s="136" t="s">
        <v>503</v>
      </c>
      <c r="C97" s="136">
        <v>89</v>
      </c>
      <c r="D97" s="151">
        <v>6</v>
      </c>
      <c r="E97" s="136">
        <v>1</v>
      </c>
      <c r="F97" s="135" t="s">
        <v>178</v>
      </c>
      <c r="G97" s="136" t="s">
        <v>244</v>
      </c>
      <c r="H97" s="135" t="s">
        <v>238</v>
      </c>
      <c r="I97" s="136" t="s">
        <v>252</v>
      </c>
      <c r="J97" s="137">
        <v>364.8</v>
      </c>
      <c r="K97" s="135" t="s">
        <v>256</v>
      </c>
      <c r="L97" s="135" t="s">
        <v>185</v>
      </c>
      <c r="M97" s="136" t="s">
        <v>185</v>
      </c>
      <c r="N97" s="135" t="s">
        <v>258</v>
      </c>
      <c r="O97" s="135"/>
      <c r="P97" s="136"/>
      <c r="Q97" s="135" t="s">
        <v>516</v>
      </c>
      <c r="R97" s="154">
        <v>218380</v>
      </c>
      <c r="S97" s="154">
        <v>160000</v>
      </c>
      <c r="T97" s="135"/>
      <c r="U97" s="136"/>
      <c r="V97" s="135" t="s">
        <v>261</v>
      </c>
      <c r="W97" s="79"/>
      <c r="X97" s="79" t="s">
        <v>12</v>
      </c>
      <c r="Y97" s="79"/>
      <c r="Z97" s="79"/>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6"/>
      <c r="BU97" s="26"/>
      <c r="BV97" s="26"/>
      <c r="BW97" s="26"/>
      <c r="BX97" s="26"/>
      <c r="BY97" s="26"/>
      <c r="BZ97" s="26"/>
    </row>
    <row r="98" spans="1:78" s="24" customFormat="1" ht="57" customHeight="1" x14ac:dyDescent="0.35">
      <c r="A98" s="79"/>
      <c r="B98" s="136" t="s">
        <v>503</v>
      </c>
      <c r="C98" s="136">
        <v>90</v>
      </c>
      <c r="D98" s="151">
        <v>7</v>
      </c>
      <c r="E98" s="136">
        <v>1</v>
      </c>
      <c r="F98" s="135" t="s">
        <v>178</v>
      </c>
      <c r="G98" s="136" t="s">
        <v>245</v>
      </c>
      <c r="H98" s="135" t="s">
        <v>246</v>
      </c>
      <c r="I98" s="136" t="s">
        <v>189</v>
      </c>
      <c r="J98" s="137">
        <v>1939.5</v>
      </c>
      <c r="K98" s="135" t="s">
        <v>190</v>
      </c>
      <c r="L98" s="136" t="s">
        <v>187</v>
      </c>
      <c r="M98" s="136" t="s">
        <v>187</v>
      </c>
      <c r="N98" s="135" t="s">
        <v>259</v>
      </c>
      <c r="O98" s="135"/>
      <c r="P98" s="136"/>
      <c r="Q98" s="135" t="s">
        <v>504</v>
      </c>
      <c r="R98" s="154">
        <v>4848750</v>
      </c>
      <c r="S98" s="154">
        <v>1027935</v>
      </c>
      <c r="T98" s="135"/>
      <c r="U98" s="136"/>
      <c r="V98" s="135" t="s">
        <v>262</v>
      </c>
      <c r="W98" s="79"/>
      <c r="X98" s="79" t="s">
        <v>12</v>
      </c>
      <c r="Y98" s="79"/>
      <c r="Z98" s="79"/>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6"/>
      <c r="BU98" s="26"/>
      <c r="BV98" s="26"/>
      <c r="BW98" s="26"/>
      <c r="BX98" s="26"/>
      <c r="BY98" s="26"/>
      <c r="BZ98" s="26"/>
    </row>
    <row r="99" spans="1:78" s="24" customFormat="1" ht="246.5" x14ac:dyDescent="0.35">
      <c r="A99" s="79"/>
      <c r="B99" s="113" t="s">
        <v>227</v>
      </c>
      <c r="C99" s="113">
        <v>91</v>
      </c>
      <c r="D99" s="123">
        <v>8</v>
      </c>
      <c r="E99" s="113">
        <v>3</v>
      </c>
      <c r="F99" s="114" t="s">
        <v>178</v>
      </c>
      <c r="G99" s="126" t="s">
        <v>419</v>
      </c>
      <c r="H99" s="114" t="s">
        <v>420</v>
      </c>
      <c r="I99" s="114" t="s">
        <v>421</v>
      </c>
      <c r="J99" s="131">
        <v>1035.0999999999999</v>
      </c>
      <c r="K99" s="132" t="s">
        <v>422</v>
      </c>
      <c r="L99" s="114" t="s">
        <v>423</v>
      </c>
      <c r="M99" s="113" t="s">
        <v>185</v>
      </c>
      <c r="N99" s="114" t="s">
        <v>517</v>
      </c>
      <c r="O99" s="114" t="s">
        <v>518</v>
      </c>
      <c r="P99" s="114" t="s">
        <v>519</v>
      </c>
      <c r="Q99" s="114" t="s">
        <v>501</v>
      </c>
      <c r="R99" s="121">
        <v>961446.42</v>
      </c>
      <c r="S99" s="114" t="s">
        <v>520</v>
      </c>
      <c r="T99" s="113"/>
      <c r="U99" s="113" t="s">
        <v>45</v>
      </c>
      <c r="V99" s="114" t="s">
        <v>521</v>
      </c>
      <c r="W99" s="113" t="s">
        <v>12</v>
      </c>
      <c r="X99" s="79"/>
      <c r="Y99" s="79"/>
      <c r="Z99" s="79" t="s">
        <v>12</v>
      </c>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row>
    <row r="100" spans="1:78" s="24" customFormat="1" ht="58" x14ac:dyDescent="0.35">
      <c r="A100" s="79"/>
      <c r="B100" s="136" t="s">
        <v>503</v>
      </c>
      <c r="C100" s="136">
        <v>92</v>
      </c>
      <c r="D100" s="151">
        <v>9</v>
      </c>
      <c r="E100" s="136">
        <v>1</v>
      </c>
      <c r="F100" s="135" t="s">
        <v>178</v>
      </c>
      <c r="G100" s="136">
        <v>1742</v>
      </c>
      <c r="H100" s="135" t="s">
        <v>181</v>
      </c>
      <c r="I100" s="135" t="s">
        <v>182</v>
      </c>
      <c r="J100" s="155">
        <v>2408.6</v>
      </c>
      <c r="K100" s="156" t="s">
        <v>183</v>
      </c>
      <c r="L100" s="135" t="s">
        <v>184</v>
      </c>
      <c r="M100" s="136" t="s">
        <v>185</v>
      </c>
      <c r="N100" s="135" t="s">
        <v>186</v>
      </c>
      <c r="O100" s="136">
        <v>2026</v>
      </c>
      <c r="P100" s="136" t="s">
        <v>185</v>
      </c>
      <c r="Q100" s="136" t="s">
        <v>522</v>
      </c>
      <c r="R100" s="137">
        <v>1200000</v>
      </c>
      <c r="S100" s="137"/>
      <c r="T100" s="137"/>
      <c r="U100" s="136" t="s">
        <v>45</v>
      </c>
      <c r="V100" s="136"/>
      <c r="W100" s="79"/>
      <c r="X100" s="79" t="s">
        <v>12</v>
      </c>
      <c r="Y100" s="79"/>
      <c r="Z100" s="79"/>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6"/>
      <c r="BU100" s="26"/>
      <c r="BV100" s="26"/>
      <c r="BW100" s="26"/>
      <c r="BX100" s="26"/>
      <c r="BY100" s="26"/>
      <c r="BZ100" s="26"/>
    </row>
    <row r="101" spans="1:78" s="24" customFormat="1" ht="87" x14ac:dyDescent="0.35">
      <c r="A101" s="84" t="s">
        <v>424</v>
      </c>
      <c r="B101" s="135" t="s">
        <v>444</v>
      </c>
      <c r="C101" s="136">
        <v>93</v>
      </c>
      <c r="D101" s="151">
        <v>1</v>
      </c>
      <c r="E101" s="136">
        <v>1</v>
      </c>
      <c r="F101" s="135" t="s">
        <v>424</v>
      </c>
      <c r="G101" s="135" t="s">
        <v>425</v>
      </c>
      <c r="H101" s="135" t="s">
        <v>426</v>
      </c>
      <c r="I101" s="136" t="s">
        <v>427</v>
      </c>
      <c r="J101" s="138">
        <f>1444.8+67.3</f>
        <v>1512.1</v>
      </c>
      <c r="K101" s="135" t="s">
        <v>5</v>
      </c>
      <c r="L101" s="135" t="s">
        <v>476</v>
      </c>
      <c r="M101" s="135" t="s">
        <v>12</v>
      </c>
      <c r="N101" s="135" t="s">
        <v>477</v>
      </c>
      <c r="O101" s="135" t="s">
        <v>478</v>
      </c>
      <c r="P101" s="135" t="s">
        <v>428</v>
      </c>
      <c r="Q101" s="135" t="s">
        <v>479</v>
      </c>
      <c r="R101" s="138" t="s">
        <v>480</v>
      </c>
      <c r="S101" s="135"/>
      <c r="T101" s="157"/>
      <c r="U101" s="157">
        <v>1</v>
      </c>
      <c r="V101" s="135" t="s">
        <v>429</v>
      </c>
      <c r="W101" s="79"/>
      <c r="X101" s="79" t="s">
        <v>12</v>
      </c>
      <c r="Y101" s="79"/>
      <c r="Z101" s="79"/>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6"/>
      <c r="BU101" s="26"/>
      <c r="BV101" s="26"/>
      <c r="BW101" s="26"/>
      <c r="BX101" s="26"/>
      <c r="BY101" s="26"/>
      <c r="BZ101" s="26"/>
    </row>
    <row r="102" spans="1:78" s="24" customFormat="1" ht="87" x14ac:dyDescent="0.35">
      <c r="A102" s="79"/>
      <c r="B102" s="135" t="s">
        <v>444</v>
      </c>
      <c r="C102" s="136">
        <v>94</v>
      </c>
      <c r="D102" s="151">
        <v>2</v>
      </c>
      <c r="E102" s="136">
        <v>1</v>
      </c>
      <c r="F102" s="135" t="s">
        <v>424</v>
      </c>
      <c r="G102" s="135" t="s">
        <v>430</v>
      </c>
      <c r="H102" s="135" t="s">
        <v>431</v>
      </c>
      <c r="I102" s="136" t="s">
        <v>432</v>
      </c>
      <c r="J102" s="138">
        <v>2310.9</v>
      </c>
      <c r="K102" s="135" t="s">
        <v>5</v>
      </c>
      <c r="L102" s="135" t="s">
        <v>481</v>
      </c>
      <c r="M102" s="135" t="s">
        <v>12</v>
      </c>
      <c r="N102" s="135" t="s">
        <v>477</v>
      </c>
      <c r="O102" s="135" t="s">
        <v>478</v>
      </c>
      <c r="P102" s="135" t="s">
        <v>433</v>
      </c>
      <c r="Q102" s="135" t="s">
        <v>479</v>
      </c>
      <c r="R102" s="138" t="s">
        <v>482</v>
      </c>
      <c r="S102" s="135"/>
      <c r="T102" s="157"/>
      <c r="U102" s="157">
        <v>1</v>
      </c>
      <c r="V102" s="135" t="s">
        <v>429</v>
      </c>
      <c r="W102" s="79"/>
      <c r="X102" s="79" t="s">
        <v>12</v>
      </c>
      <c r="Y102" s="79"/>
      <c r="Z102" s="79"/>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row>
    <row r="103" spans="1:78" s="24" customFormat="1" ht="188.5" x14ac:dyDescent="0.35">
      <c r="A103" s="79"/>
      <c r="B103" s="135" t="s">
        <v>444</v>
      </c>
      <c r="C103" s="136">
        <v>95</v>
      </c>
      <c r="D103" s="151">
        <v>3</v>
      </c>
      <c r="E103" s="136">
        <v>1</v>
      </c>
      <c r="F103" s="136" t="s">
        <v>424</v>
      </c>
      <c r="G103" s="136" t="s">
        <v>434</v>
      </c>
      <c r="H103" s="135" t="s">
        <v>435</v>
      </c>
      <c r="I103" s="136" t="s">
        <v>436</v>
      </c>
      <c r="J103" s="137">
        <v>1263.1099999999999</v>
      </c>
      <c r="K103" s="135" t="s">
        <v>5</v>
      </c>
      <c r="L103" s="135" t="s">
        <v>437</v>
      </c>
      <c r="M103" s="136" t="s">
        <v>12</v>
      </c>
      <c r="N103" s="135" t="s">
        <v>470</v>
      </c>
      <c r="O103" s="135" t="s">
        <v>438</v>
      </c>
      <c r="P103" s="135" t="s">
        <v>439</v>
      </c>
      <c r="Q103" s="135" t="s">
        <v>440</v>
      </c>
      <c r="R103" s="138" t="s">
        <v>441</v>
      </c>
      <c r="S103" s="135" t="s">
        <v>442</v>
      </c>
      <c r="T103" s="158"/>
      <c r="U103" s="158">
        <v>0.82</v>
      </c>
      <c r="V103" s="135" t="s">
        <v>443</v>
      </c>
      <c r="W103" s="79"/>
      <c r="X103" s="79" t="s">
        <v>12</v>
      </c>
      <c r="Y103" s="79"/>
      <c r="Z103" s="79"/>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6"/>
      <c r="BU103" s="26"/>
      <c r="BV103" s="26"/>
      <c r="BW103" s="26"/>
      <c r="BX103" s="26"/>
      <c r="BY103" s="26"/>
      <c r="BZ103" s="26"/>
    </row>
    <row r="104" spans="1:78" s="24" customFormat="1" ht="87" x14ac:dyDescent="0.35">
      <c r="A104" s="79"/>
      <c r="B104" s="135" t="s">
        <v>444</v>
      </c>
      <c r="C104" s="136">
        <v>96</v>
      </c>
      <c r="D104" s="151">
        <v>4</v>
      </c>
      <c r="E104" s="136">
        <v>1</v>
      </c>
      <c r="F104" s="136" t="s">
        <v>424</v>
      </c>
      <c r="G104" s="136" t="s">
        <v>445</v>
      </c>
      <c r="H104" s="135" t="s">
        <v>446</v>
      </c>
      <c r="I104" s="136" t="s">
        <v>447</v>
      </c>
      <c r="J104" s="137">
        <v>1357.3</v>
      </c>
      <c r="K104" s="135" t="s">
        <v>5</v>
      </c>
      <c r="L104" s="135" t="s">
        <v>483</v>
      </c>
      <c r="M104" s="136" t="s">
        <v>12</v>
      </c>
      <c r="N104" s="135" t="s">
        <v>477</v>
      </c>
      <c r="O104" s="135" t="s">
        <v>478</v>
      </c>
      <c r="P104" s="136" t="s">
        <v>448</v>
      </c>
      <c r="Q104" s="135" t="s">
        <v>479</v>
      </c>
      <c r="R104" s="138" t="s">
        <v>484</v>
      </c>
      <c r="S104" s="135" t="s">
        <v>449</v>
      </c>
      <c r="T104" s="157"/>
      <c r="U104" s="157">
        <v>1</v>
      </c>
      <c r="V104" s="135" t="s">
        <v>450</v>
      </c>
      <c r="W104" s="79"/>
      <c r="X104" s="79" t="s">
        <v>12</v>
      </c>
      <c r="Y104" s="79"/>
      <c r="Z104" s="79"/>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6"/>
      <c r="BU104" s="26"/>
      <c r="BV104" s="26"/>
      <c r="BW104" s="26"/>
      <c r="BX104" s="26"/>
      <c r="BY104" s="26"/>
      <c r="BZ104" s="26"/>
    </row>
    <row r="105" spans="1:78" s="24" customFormat="1" ht="87" x14ac:dyDescent="0.35">
      <c r="A105" s="79"/>
      <c r="B105" s="113" t="s">
        <v>227</v>
      </c>
      <c r="C105" s="113">
        <v>97</v>
      </c>
      <c r="D105" s="123">
        <v>5</v>
      </c>
      <c r="E105" s="113">
        <v>1</v>
      </c>
      <c r="F105" s="113" t="s">
        <v>424</v>
      </c>
      <c r="G105" s="114" t="s">
        <v>451</v>
      </c>
      <c r="H105" s="114" t="s">
        <v>452</v>
      </c>
      <c r="I105" s="113" t="s">
        <v>453</v>
      </c>
      <c r="J105" s="115">
        <v>1430</v>
      </c>
      <c r="K105" s="114" t="s">
        <v>5</v>
      </c>
      <c r="L105" s="114" t="s">
        <v>485</v>
      </c>
      <c r="M105" s="113" t="s">
        <v>12</v>
      </c>
      <c r="N105" s="114" t="s">
        <v>487</v>
      </c>
      <c r="O105" s="114" t="s">
        <v>488</v>
      </c>
      <c r="P105" s="114" t="s">
        <v>455</v>
      </c>
      <c r="Q105" s="114" t="s">
        <v>491</v>
      </c>
      <c r="R105" s="114" t="s">
        <v>493</v>
      </c>
      <c r="S105" s="114" t="s">
        <v>495</v>
      </c>
      <c r="T105" s="133"/>
      <c r="U105" s="114" t="s">
        <v>497</v>
      </c>
      <c r="V105" s="114">
        <f>'[2]Skupaj - primerne'!V231</f>
        <v>0</v>
      </c>
      <c r="W105" s="113" t="s">
        <v>12</v>
      </c>
      <c r="X105" s="79"/>
      <c r="Y105" s="79"/>
      <c r="Z105" s="79" t="s">
        <v>12</v>
      </c>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row>
    <row r="106" spans="1:78" s="24" customFormat="1" ht="87" x14ac:dyDescent="0.35">
      <c r="A106" s="79"/>
      <c r="B106" s="113" t="s">
        <v>227</v>
      </c>
      <c r="C106" s="113">
        <v>98</v>
      </c>
      <c r="D106" s="123">
        <v>6</v>
      </c>
      <c r="E106" s="113">
        <v>1</v>
      </c>
      <c r="F106" s="113" t="s">
        <v>424</v>
      </c>
      <c r="G106" s="114" t="s">
        <v>456</v>
      </c>
      <c r="H106" s="114" t="s">
        <v>457</v>
      </c>
      <c r="I106" s="113" t="s">
        <v>458</v>
      </c>
      <c r="J106" s="115">
        <v>5404.5</v>
      </c>
      <c r="K106" s="114" t="s">
        <v>5</v>
      </c>
      <c r="L106" s="114" t="s">
        <v>486</v>
      </c>
      <c r="M106" s="113" t="s">
        <v>12</v>
      </c>
      <c r="N106" s="114" t="s">
        <v>489</v>
      </c>
      <c r="O106" s="114" t="s">
        <v>488</v>
      </c>
      <c r="P106" s="114" t="s">
        <v>490</v>
      </c>
      <c r="Q106" s="114" t="s">
        <v>492</v>
      </c>
      <c r="R106" s="114" t="s">
        <v>494</v>
      </c>
      <c r="S106" s="114" t="s">
        <v>496</v>
      </c>
      <c r="T106" s="134"/>
      <c r="U106" s="114" t="s">
        <v>497</v>
      </c>
      <c r="V106" s="114">
        <f>'[2]Skupaj - primerne'!V232</f>
        <v>0</v>
      </c>
      <c r="W106" s="113" t="s">
        <v>12</v>
      </c>
      <c r="X106" s="79"/>
      <c r="Y106" s="79"/>
      <c r="Z106" s="79" t="s">
        <v>12</v>
      </c>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row>
    <row r="107" spans="1:78" s="24" customFormat="1" ht="159.5" x14ac:dyDescent="0.35">
      <c r="A107" s="79"/>
      <c r="B107" s="135" t="s">
        <v>444</v>
      </c>
      <c r="C107" s="136">
        <v>99</v>
      </c>
      <c r="D107" s="151">
        <v>7</v>
      </c>
      <c r="E107" s="136">
        <v>1</v>
      </c>
      <c r="F107" s="136" t="s">
        <v>424</v>
      </c>
      <c r="G107" s="135" t="s">
        <v>459</v>
      </c>
      <c r="H107" s="135" t="s">
        <v>460</v>
      </c>
      <c r="I107" s="136" t="s">
        <v>461</v>
      </c>
      <c r="J107" s="137">
        <v>2554.8000000000002</v>
      </c>
      <c r="K107" s="135" t="s">
        <v>462</v>
      </c>
      <c r="L107" s="135" t="s">
        <v>454</v>
      </c>
      <c r="M107" s="136" t="s">
        <v>12</v>
      </c>
      <c r="N107" s="135" t="s">
        <v>471</v>
      </c>
      <c r="O107" s="135" t="s">
        <v>438</v>
      </c>
      <c r="P107" s="135" t="s">
        <v>463</v>
      </c>
      <c r="Q107" s="135" t="s">
        <v>440</v>
      </c>
      <c r="R107" s="138" t="s">
        <v>464</v>
      </c>
      <c r="S107" s="135"/>
      <c r="T107" s="157"/>
      <c r="U107" s="157">
        <v>0.50519999999999998</v>
      </c>
      <c r="V107" s="135" t="s">
        <v>465</v>
      </c>
      <c r="W107" s="79"/>
      <c r="X107" s="79" t="s">
        <v>12</v>
      </c>
      <c r="Y107" s="79"/>
      <c r="Z107" s="79"/>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row>
    <row r="108" spans="1:78" ht="112.5" customHeight="1" x14ac:dyDescent="0.35">
      <c r="A108" s="171" t="s">
        <v>607</v>
      </c>
      <c r="B108" s="171"/>
      <c r="C108" s="172">
        <f>C107</f>
        <v>99</v>
      </c>
      <c r="D108" s="173"/>
      <c r="E108" s="173">
        <f>SUM(E2:E107)</f>
        <v>131</v>
      </c>
      <c r="F108" s="173"/>
      <c r="G108" s="173"/>
      <c r="H108" s="171"/>
      <c r="I108" s="173"/>
      <c r="J108" s="174">
        <f>SUM(J2:J107)</f>
        <v>506791.92999999982</v>
      </c>
      <c r="K108" s="41"/>
      <c r="L108" s="41"/>
      <c r="M108" s="41"/>
      <c r="N108" s="41"/>
      <c r="O108" s="41"/>
      <c r="P108" s="41"/>
      <c r="Q108" s="41"/>
      <c r="R108" s="42"/>
      <c r="S108" s="42"/>
      <c r="T108" s="42"/>
      <c r="U108" s="41"/>
      <c r="V108" s="41"/>
      <c r="W108" s="4"/>
      <c r="X108" s="4"/>
      <c r="Y108" s="4"/>
      <c r="Z108" s="4"/>
      <c r="BN108" s="27"/>
      <c r="BO108" s="27"/>
      <c r="BP108" s="27"/>
      <c r="BQ108" s="27"/>
      <c r="BR108" s="27"/>
      <c r="BS108" s="27"/>
      <c r="BT108" s="27"/>
      <c r="BU108" s="27"/>
      <c r="BV108" s="27"/>
      <c r="BW108" s="27"/>
      <c r="BX108" s="27"/>
      <c r="BY108" s="27"/>
      <c r="BZ108" s="27"/>
    </row>
    <row r="109" spans="1:78" ht="21.75" customHeight="1" thickBot="1" x14ac:dyDescent="0.4">
      <c r="A109" s="179"/>
      <c r="B109" s="179"/>
      <c r="C109" s="180"/>
      <c r="D109" s="181"/>
      <c r="E109" s="181"/>
      <c r="F109" s="181"/>
      <c r="G109" s="181"/>
      <c r="H109" s="179"/>
      <c r="I109" s="181"/>
      <c r="J109" s="182"/>
      <c r="K109" s="48"/>
      <c r="L109" s="48"/>
      <c r="M109" s="48"/>
      <c r="N109" s="48"/>
      <c r="O109" s="48"/>
      <c r="P109" s="48"/>
      <c r="Q109" s="48"/>
      <c r="R109" s="49"/>
      <c r="S109" s="49"/>
      <c r="T109" s="49"/>
      <c r="U109" s="48"/>
      <c r="V109" s="48"/>
      <c r="BN109" s="27"/>
      <c r="BO109" s="27"/>
      <c r="BP109" s="27"/>
      <c r="BQ109" s="27"/>
      <c r="BR109" s="27"/>
      <c r="BS109" s="27"/>
      <c r="BT109" s="27"/>
      <c r="BU109" s="27"/>
      <c r="BV109" s="27"/>
      <c r="BW109" s="27"/>
      <c r="BX109" s="27"/>
      <c r="BY109" s="27"/>
      <c r="BZ109" s="27"/>
    </row>
    <row r="110" spans="1:78" ht="51" customHeight="1" x14ac:dyDescent="0.35">
      <c r="A110" s="56"/>
      <c r="B110" s="43"/>
      <c r="C110" s="199" t="s">
        <v>179</v>
      </c>
      <c r="D110" s="200"/>
      <c r="E110" s="200"/>
      <c r="F110" s="200"/>
      <c r="G110" s="200"/>
      <c r="H110" s="200"/>
      <c r="I110" s="200"/>
      <c r="J110" s="200"/>
      <c r="K110" s="201"/>
    </row>
    <row r="111" spans="1:78" ht="27.75" customHeight="1" x14ac:dyDescent="0.35">
      <c r="A111" s="56"/>
      <c r="B111" s="43"/>
      <c r="C111" s="186" t="s">
        <v>676</v>
      </c>
      <c r="D111" s="202" t="s">
        <v>677</v>
      </c>
      <c r="E111" s="202"/>
      <c r="F111" s="202"/>
      <c r="G111" s="202"/>
      <c r="H111" s="202"/>
      <c r="I111" s="202"/>
      <c r="J111" s="202"/>
      <c r="K111" s="203"/>
    </row>
    <row r="112" spans="1:78" ht="25" customHeight="1" x14ac:dyDescent="0.35">
      <c r="A112" s="56"/>
      <c r="B112" s="43"/>
      <c r="C112" s="183" t="s">
        <v>346</v>
      </c>
      <c r="D112" s="210" t="s">
        <v>383</v>
      </c>
      <c r="E112" s="210"/>
      <c r="F112" s="210"/>
      <c r="G112" s="210"/>
      <c r="H112" s="210"/>
      <c r="I112" s="210"/>
      <c r="J112" s="210"/>
      <c r="K112" s="211"/>
    </row>
    <row r="113" spans="3:26" ht="25" customHeight="1" x14ac:dyDescent="0.35">
      <c r="C113" s="183" t="s">
        <v>379</v>
      </c>
      <c r="D113" s="204" t="s">
        <v>606</v>
      </c>
      <c r="E113" s="204"/>
      <c r="F113" s="204"/>
      <c r="G113" s="204"/>
      <c r="H113" s="204"/>
      <c r="I113" s="204"/>
      <c r="J113" s="204"/>
      <c r="K113" s="205"/>
      <c r="M113" s="18"/>
    </row>
    <row r="114" spans="3:26" ht="25" customHeight="1" x14ac:dyDescent="0.35">
      <c r="C114" s="183" t="s">
        <v>366</v>
      </c>
      <c r="D114" s="204" t="s">
        <v>381</v>
      </c>
      <c r="E114" s="204"/>
      <c r="F114" s="204"/>
      <c r="G114" s="204"/>
      <c r="H114" s="204"/>
      <c r="I114" s="204"/>
      <c r="J114" s="204"/>
      <c r="K114" s="205"/>
      <c r="M114" s="18"/>
    </row>
    <row r="115" spans="3:26" ht="25" customHeight="1" x14ac:dyDescent="0.35">
      <c r="C115" s="183" t="s">
        <v>367</v>
      </c>
      <c r="D115" s="204" t="s">
        <v>384</v>
      </c>
      <c r="E115" s="204"/>
      <c r="F115" s="204"/>
      <c r="G115" s="204"/>
      <c r="H115" s="204"/>
      <c r="I115" s="204"/>
      <c r="J115" s="204"/>
      <c r="K115" s="205"/>
      <c r="M115" s="18"/>
    </row>
    <row r="116" spans="3:26" ht="25" customHeight="1" x14ac:dyDescent="0.35">
      <c r="C116" s="187" t="s">
        <v>227</v>
      </c>
      <c r="D116" s="204" t="s">
        <v>343</v>
      </c>
      <c r="E116" s="204"/>
      <c r="F116" s="204"/>
      <c r="G116" s="204"/>
      <c r="H116" s="204"/>
      <c r="I116" s="204"/>
      <c r="J116" s="204"/>
      <c r="K116" s="206"/>
    </row>
    <row r="117" spans="3:26" ht="25" customHeight="1" x14ac:dyDescent="0.35">
      <c r="C117" s="184" t="s">
        <v>673</v>
      </c>
      <c r="D117" s="190"/>
      <c r="E117" s="191"/>
      <c r="F117" s="191"/>
      <c r="G117" s="191"/>
      <c r="H117" s="191"/>
      <c r="I117" s="191"/>
      <c r="J117" s="191"/>
      <c r="K117" s="192"/>
      <c r="N117" s="18"/>
    </row>
    <row r="118" spans="3:26" ht="25" customHeight="1" x14ac:dyDescent="0.35">
      <c r="C118" s="184" t="s">
        <v>674</v>
      </c>
      <c r="D118" s="193"/>
      <c r="E118" s="194"/>
      <c r="F118" s="194"/>
      <c r="G118" s="194"/>
      <c r="H118" s="194"/>
      <c r="I118" s="194"/>
      <c r="J118" s="194"/>
      <c r="K118" s="195"/>
    </row>
    <row r="119" spans="3:26" ht="25" customHeight="1" thickBot="1" x14ac:dyDescent="0.4">
      <c r="C119" s="185" t="s">
        <v>675</v>
      </c>
      <c r="D119" s="196"/>
      <c r="E119" s="197"/>
      <c r="F119" s="197"/>
      <c r="G119" s="197"/>
      <c r="H119" s="197"/>
      <c r="I119" s="197"/>
      <c r="J119" s="197"/>
      <c r="K119" s="198"/>
    </row>
    <row r="120" spans="3:26" ht="23.25" customHeight="1" x14ac:dyDescent="0.35">
      <c r="C120" s="26"/>
      <c r="D120" s="175"/>
      <c r="E120" s="27"/>
      <c r="F120" s="27"/>
      <c r="G120" s="27"/>
      <c r="H120" s="176"/>
      <c r="I120" s="177"/>
      <c r="J120" s="178"/>
      <c r="K120" s="92"/>
    </row>
    <row r="124" spans="3:26" x14ac:dyDescent="0.35">
      <c r="I124" s="53"/>
      <c r="J124" s="8"/>
      <c r="K124" s="93"/>
      <c r="L124" s="8"/>
      <c r="M124" s="9"/>
      <c r="N124" s="8"/>
      <c r="O124" s="9"/>
      <c r="P124" s="9"/>
      <c r="Q124" s="30"/>
      <c r="R124" s="9"/>
      <c r="S124" s="9"/>
      <c r="T124" s="9"/>
      <c r="U124" s="9"/>
      <c r="V124" s="31"/>
      <c r="W124" s="9"/>
      <c r="X124" s="9"/>
      <c r="Y124" s="30"/>
      <c r="Z124" s="30"/>
    </row>
    <row r="125" spans="3:26" x14ac:dyDescent="0.35">
      <c r="I125" s="53"/>
      <c r="J125" s="8"/>
      <c r="K125" s="94"/>
      <c r="L125" s="9"/>
      <c r="M125" s="9"/>
      <c r="N125" s="9"/>
      <c r="O125" s="9"/>
      <c r="P125" s="9"/>
      <c r="Q125" s="30"/>
      <c r="R125" s="9"/>
      <c r="S125" s="9"/>
      <c r="T125" s="9"/>
      <c r="U125" s="9"/>
      <c r="V125" s="31"/>
      <c r="W125" s="9"/>
      <c r="X125" s="9"/>
      <c r="Y125" s="30"/>
      <c r="Z125" s="30"/>
    </row>
  </sheetData>
  <autoFilter ref="B1:Z108" xr:uid="{00000000-0001-0000-0000-000000000000}"/>
  <mergeCells count="18">
    <mergeCell ref="S35:S36"/>
    <mergeCell ref="C24:C30"/>
    <mergeCell ref="D24:D30"/>
    <mergeCell ref="C35:C36"/>
    <mergeCell ref="D112:K112"/>
    <mergeCell ref="R35:R36"/>
    <mergeCell ref="E24:E30"/>
    <mergeCell ref="D35:D36"/>
    <mergeCell ref="B35:B36"/>
    <mergeCell ref="D117:K117"/>
    <mergeCell ref="D118:K118"/>
    <mergeCell ref="D119:K119"/>
    <mergeCell ref="C110:K110"/>
    <mergeCell ref="D111:K111"/>
    <mergeCell ref="D113:K113"/>
    <mergeCell ref="D114:K114"/>
    <mergeCell ref="D115:K115"/>
    <mergeCell ref="D116:K116"/>
  </mergeCells>
  <dataValidations disablePrompts="1" count="1">
    <dataValidation type="list" allowBlank="1" showInputMessage="1" showErrorMessage="1" sqref="K99:K100" xr:uid="{00000000-0002-0000-0000-000000000000}">
      <formula1>Izbira</formula1>
    </dataValidation>
  </dataValidations>
  <pageMargins left="0.7" right="0.7" top="0.75" bottom="0.75" header="0.3" footer="0.3"/>
  <pageSetup paperSize="8" scale="56"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29686-56B9-4C3A-AFAB-CEF6F3963EBF}">
  <sheetPr>
    <tabColor theme="9" tint="0.79998168889431442"/>
  </sheetPr>
  <dimension ref="A1:X48"/>
  <sheetViews>
    <sheetView topLeftCell="A40" zoomScale="75" zoomScaleNormal="75" workbookViewId="0">
      <selection activeCell="R45" sqref="R45"/>
    </sheetView>
  </sheetViews>
  <sheetFormatPr defaultRowHeight="14.5" x14ac:dyDescent="0.35"/>
  <cols>
    <col min="1" max="1" width="14.54296875" style="111" customWidth="1"/>
    <col min="2" max="2" width="17.453125" customWidth="1"/>
    <col min="3" max="3" width="10.81640625" customWidth="1"/>
    <col min="4" max="4" width="12.453125" customWidth="1"/>
    <col min="6" max="6" width="12.54296875" customWidth="1"/>
    <col min="7" max="7" width="15.453125" customWidth="1"/>
    <col min="8" max="8" width="26.81640625" customWidth="1"/>
    <col min="9" max="9" width="28.1796875" customWidth="1"/>
    <col min="10" max="10" width="17.81640625" customWidth="1"/>
    <col min="11" max="11" width="11.54296875" customWidth="1"/>
    <col min="12" max="12" width="36.453125" customWidth="1"/>
    <col min="14" max="14" width="59.81640625" customWidth="1"/>
    <col min="15" max="15" width="27.7265625" customWidth="1"/>
    <col min="16" max="16" width="31.453125" customWidth="1"/>
    <col min="17" max="17" width="24.7265625" customWidth="1"/>
    <col min="18" max="18" width="19.81640625" customWidth="1"/>
    <col min="19" max="19" width="20.453125" customWidth="1"/>
    <col min="20" max="20" width="15.26953125" customWidth="1"/>
    <col min="21" max="21" width="16.1796875" customWidth="1"/>
    <col min="22" max="22" width="73.81640625" customWidth="1"/>
    <col min="23" max="23" width="62.1796875" customWidth="1"/>
  </cols>
  <sheetData>
    <row r="1" spans="1:24" ht="75.75" customHeight="1" x14ac:dyDescent="0.45">
      <c r="A1" s="215" t="s">
        <v>672</v>
      </c>
      <c r="B1" s="215"/>
      <c r="C1" s="215"/>
      <c r="D1" s="215"/>
      <c r="E1" s="215"/>
      <c r="F1" s="215"/>
      <c r="G1" s="215"/>
      <c r="H1" s="215"/>
      <c r="I1" s="215"/>
      <c r="J1" s="215"/>
      <c r="K1" s="215"/>
      <c r="L1" s="215"/>
      <c r="M1" s="215"/>
      <c r="N1" s="215"/>
      <c r="O1" s="215"/>
      <c r="P1" s="215"/>
      <c r="Q1" s="215"/>
      <c r="R1" s="215"/>
      <c r="S1" s="215"/>
      <c r="T1" s="215"/>
      <c r="U1" s="215"/>
      <c r="V1" s="215"/>
      <c r="W1" s="215"/>
      <c r="X1" s="215"/>
    </row>
    <row r="2" spans="1:24" ht="116" x14ac:dyDescent="0.35">
      <c r="A2" s="5"/>
      <c r="B2" s="66" t="s">
        <v>365</v>
      </c>
      <c r="C2" s="66" t="s">
        <v>177</v>
      </c>
      <c r="D2" s="45" t="s">
        <v>376</v>
      </c>
      <c r="E2" s="1" t="s">
        <v>176</v>
      </c>
      <c r="F2" s="1" t="s">
        <v>4</v>
      </c>
      <c r="G2" s="39" t="s">
        <v>0</v>
      </c>
      <c r="H2" s="1" t="s">
        <v>1</v>
      </c>
      <c r="I2" s="39" t="s">
        <v>2</v>
      </c>
      <c r="J2" s="40" t="s">
        <v>11</v>
      </c>
      <c r="K2" s="40" t="s">
        <v>3</v>
      </c>
      <c r="L2" s="1" t="s">
        <v>6</v>
      </c>
      <c r="M2" s="1" t="s">
        <v>7</v>
      </c>
      <c r="N2" s="1" t="s">
        <v>8</v>
      </c>
      <c r="O2" s="1" t="s">
        <v>9</v>
      </c>
      <c r="P2" s="39" t="s">
        <v>10</v>
      </c>
      <c r="Q2" s="1" t="s">
        <v>221</v>
      </c>
      <c r="R2" s="40" t="s">
        <v>35</v>
      </c>
      <c r="S2" s="40" t="s">
        <v>219</v>
      </c>
      <c r="T2" s="40" t="s">
        <v>220</v>
      </c>
      <c r="U2" s="1" t="s">
        <v>14</v>
      </c>
      <c r="V2" s="66" t="s">
        <v>13</v>
      </c>
      <c r="W2" s="66" t="s">
        <v>472</v>
      </c>
      <c r="X2" s="67" t="s">
        <v>475</v>
      </c>
    </row>
    <row r="3" spans="1:24" ht="43.5" x14ac:dyDescent="0.35">
      <c r="A3" s="85" t="s">
        <v>77</v>
      </c>
      <c r="B3" s="22" t="s">
        <v>344</v>
      </c>
      <c r="C3" s="216">
        <v>1</v>
      </c>
      <c r="D3" s="216">
        <v>1</v>
      </c>
      <c r="E3" s="216">
        <v>7</v>
      </c>
      <c r="F3" s="98" t="s">
        <v>77</v>
      </c>
      <c r="G3" s="98" t="s">
        <v>88</v>
      </c>
      <c r="H3" s="100" t="s">
        <v>89</v>
      </c>
      <c r="I3" s="100" t="s">
        <v>90</v>
      </c>
      <c r="J3" s="99">
        <v>22000</v>
      </c>
      <c r="K3" s="98" t="s">
        <v>5</v>
      </c>
      <c r="L3" s="98" t="s">
        <v>12</v>
      </c>
      <c r="M3" s="98" t="s">
        <v>5</v>
      </c>
      <c r="N3" s="98" t="s">
        <v>214</v>
      </c>
      <c r="O3" s="98" t="s">
        <v>49</v>
      </c>
      <c r="P3" s="100" t="s">
        <v>91</v>
      </c>
      <c r="Q3" s="100" t="s">
        <v>180</v>
      </c>
      <c r="R3" s="99">
        <v>5010000</v>
      </c>
      <c r="S3" s="99">
        <v>5010000</v>
      </c>
      <c r="T3" s="72"/>
      <c r="U3" s="72"/>
      <c r="V3" s="98"/>
      <c r="W3" s="98" t="s">
        <v>12</v>
      </c>
      <c r="X3" s="98"/>
    </row>
    <row r="4" spans="1:24" ht="43.5" x14ac:dyDescent="0.35">
      <c r="A4" s="98"/>
      <c r="B4" s="22" t="s">
        <v>344</v>
      </c>
      <c r="C4" s="216"/>
      <c r="D4" s="216"/>
      <c r="E4" s="216"/>
      <c r="F4" s="98" t="s">
        <v>77</v>
      </c>
      <c r="G4" s="98" t="s">
        <v>92</v>
      </c>
      <c r="H4" s="100" t="s">
        <v>93</v>
      </c>
      <c r="I4" s="100" t="s">
        <v>90</v>
      </c>
      <c r="J4" s="99">
        <v>540</v>
      </c>
      <c r="K4" s="98" t="s">
        <v>5</v>
      </c>
      <c r="L4" s="98" t="s">
        <v>12</v>
      </c>
      <c r="M4" s="98" t="s">
        <v>5</v>
      </c>
      <c r="N4" s="98" t="s">
        <v>214</v>
      </c>
      <c r="O4" s="98" t="s">
        <v>49</v>
      </c>
      <c r="P4" s="100" t="s">
        <v>94</v>
      </c>
      <c r="Q4" s="100" t="s">
        <v>180</v>
      </c>
      <c r="R4" s="99">
        <v>115000</v>
      </c>
      <c r="S4" s="99">
        <v>115000</v>
      </c>
      <c r="T4" s="72"/>
      <c r="U4" s="72"/>
      <c r="V4" s="98"/>
      <c r="W4" s="98" t="s">
        <v>12</v>
      </c>
      <c r="X4" s="98"/>
    </row>
    <row r="5" spans="1:24" ht="43.5" x14ac:dyDescent="0.35">
      <c r="A5" s="98"/>
      <c r="B5" s="22" t="s">
        <v>344</v>
      </c>
      <c r="C5" s="216"/>
      <c r="D5" s="216"/>
      <c r="E5" s="216"/>
      <c r="F5" s="98" t="s">
        <v>77</v>
      </c>
      <c r="G5" s="98" t="s">
        <v>95</v>
      </c>
      <c r="H5" s="100" t="s">
        <v>89</v>
      </c>
      <c r="I5" s="100" t="s">
        <v>90</v>
      </c>
      <c r="J5" s="99">
        <v>7377</v>
      </c>
      <c r="K5" s="98" t="s">
        <v>5</v>
      </c>
      <c r="L5" s="98" t="s">
        <v>12</v>
      </c>
      <c r="M5" s="98" t="s">
        <v>5</v>
      </c>
      <c r="N5" s="98" t="s">
        <v>214</v>
      </c>
      <c r="O5" s="98" t="s">
        <v>49</v>
      </c>
      <c r="P5" s="100" t="s">
        <v>96</v>
      </c>
      <c r="Q5" s="100" t="s">
        <v>180</v>
      </c>
      <c r="R5" s="99">
        <v>963000</v>
      </c>
      <c r="S5" s="99">
        <v>963000</v>
      </c>
      <c r="T5" s="72"/>
      <c r="U5" s="72"/>
      <c r="V5" s="98"/>
      <c r="W5" s="98" t="s">
        <v>12</v>
      </c>
      <c r="X5" s="98"/>
    </row>
    <row r="6" spans="1:24" ht="43.5" x14ac:dyDescent="0.35">
      <c r="A6" s="98"/>
      <c r="B6" s="22" t="s">
        <v>344</v>
      </c>
      <c r="C6" s="216"/>
      <c r="D6" s="216"/>
      <c r="E6" s="216"/>
      <c r="F6" s="98" t="s">
        <v>77</v>
      </c>
      <c r="G6" s="98" t="s">
        <v>97</v>
      </c>
      <c r="H6" s="100" t="s">
        <v>98</v>
      </c>
      <c r="I6" s="100" t="s">
        <v>99</v>
      </c>
      <c r="J6" s="99">
        <v>910</v>
      </c>
      <c r="K6" s="98" t="s">
        <v>5</v>
      </c>
      <c r="L6" s="98" t="s">
        <v>12</v>
      </c>
      <c r="M6" s="98" t="s">
        <v>5</v>
      </c>
      <c r="N6" s="98" t="s">
        <v>214</v>
      </c>
      <c r="O6" s="98" t="s">
        <v>49</v>
      </c>
      <c r="P6" s="100" t="s">
        <v>100</v>
      </c>
      <c r="Q6" s="100" t="s">
        <v>180</v>
      </c>
      <c r="R6" s="99">
        <v>235000</v>
      </c>
      <c r="S6" s="99">
        <v>235000</v>
      </c>
      <c r="T6" s="72"/>
      <c r="U6" s="72"/>
      <c r="V6" s="98"/>
      <c r="W6" s="98" t="s">
        <v>12</v>
      </c>
      <c r="X6" s="98"/>
    </row>
    <row r="7" spans="1:24" ht="43.5" x14ac:dyDescent="0.35">
      <c r="A7" s="98"/>
      <c r="B7" s="22" t="s">
        <v>344</v>
      </c>
      <c r="C7" s="216"/>
      <c r="D7" s="216"/>
      <c r="E7" s="216"/>
      <c r="F7" s="98" t="s">
        <v>77</v>
      </c>
      <c r="G7" s="98" t="s">
        <v>101</v>
      </c>
      <c r="H7" s="100" t="s">
        <v>102</v>
      </c>
      <c r="I7" s="100" t="s">
        <v>90</v>
      </c>
      <c r="J7" s="99">
        <v>1340</v>
      </c>
      <c r="K7" s="98" t="s">
        <v>12</v>
      </c>
      <c r="L7" s="98" t="s">
        <v>12</v>
      </c>
      <c r="M7" s="98" t="s">
        <v>5</v>
      </c>
      <c r="N7" s="98" t="s">
        <v>214</v>
      </c>
      <c r="O7" s="98" t="s">
        <v>49</v>
      </c>
      <c r="P7" s="100" t="s">
        <v>43</v>
      </c>
      <c r="Q7" s="100" t="s">
        <v>180</v>
      </c>
      <c r="R7" s="99">
        <v>186000</v>
      </c>
      <c r="S7" s="99">
        <v>186000</v>
      </c>
      <c r="T7" s="72"/>
      <c r="U7" s="72"/>
      <c r="V7" s="98"/>
      <c r="W7" s="98" t="s">
        <v>12</v>
      </c>
      <c r="X7" s="98"/>
    </row>
    <row r="8" spans="1:24" ht="43.5" x14ac:dyDescent="0.35">
      <c r="A8" s="98"/>
      <c r="B8" s="22" t="s">
        <v>344</v>
      </c>
      <c r="C8" s="216"/>
      <c r="D8" s="216"/>
      <c r="E8" s="216"/>
      <c r="F8" s="98" t="s">
        <v>77</v>
      </c>
      <c r="G8" s="98" t="s">
        <v>103</v>
      </c>
      <c r="H8" s="100" t="s">
        <v>104</v>
      </c>
      <c r="I8" s="100" t="s">
        <v>90</v>
      </c>
      <c r="J8" s="99">
        <v>1560</v>
      </c>
      <c r="K8" s="98" t="s">
        <v>12</v>
      </c>
      <c r="L8" s="98" t="s">
        <v>12</v>
      </c>
      <c r="M8" s="98" t="s">
        <v>5</v>
      </c>
      <c r="N8" s="98" t="s">
        <v>214</v>
      </c>
      <c r="O8" s="98" t="s">
        <v>49</v>
      </c>
      <c r="P8" s="100" t="s">
        <v>43</v>
      </c>
      <c r="Q8" s="100" t="s">
        <v>180</v>
      </c>
      <c r="R8" s="99">
        <v>385000</v>
      </c>
      <c r="S8" s="99">
        <v>385000</v>
      </c>
      <c r="T8" s="72"/>
      <c r="U8" s="72"/>
      <c r="V8" s="98"/>
      <c r="W8" s="98" t="s">
        <v>12</v>
      </c>
      <c r="X8" s="98"/>
    </row>
    <row r="9" spans="1:24" ht="43.5" x14ac:dyDescent="0.35">
      <c r="A9" s="98"/>
      <c r="B9" s="22" t="s">
        <v>344</v>
      </c>
      <c r="C9" s="216"/>
      <c r="D9" s="216"/>
      <c r="E9" s="216"/>
      <c r="F9" s="98" t="s">
        <v>77</v>
      </c>
      <c r="G9" s="98" t="s">
        <v>105</v>
      </c>
      <c r="H9" s="100" t="s">
        <v>106</v>
      </c>
      <c r="I9" s="100" t="s">
        <v>90</v>
      </c>
      <c r="J9" s="99">
        <v>1124</v>
      </c>
      <c r="K9" s="98" t="s">
        <v>12</v>
      </c>
      <c r="L9" s="98" t="s">
        <v>12</v>
      </c>
      <c r="M9" s="98" t="s">
        <v>5</v>
      </c>
      <c r="N9" s="98" t="s">
        <v>214</v>
      </c>
      <c r="O9" s="98" t="s">
        <v>49</v>
      </c>
      <c r="P9" s="100" t="s">
        <v>43</v>
      </c>
      <c r="Q9" s="100" t="s">
        <v>180</v>
      </c>
      <c r="R9" s="99">
        <v>272000</v>
      </c>
      <c r="S9" s="99">
        <v>272000</v>
      </c>
      <c r="T9" s="72"/>
      <c r="U9" s="73"/>
      <c r="V9" s="98"/>
      <c r="W9" s="98" t="s">
        <v>12</v>
      </c>
      <c r="X9" s="98"/>
    </row>
    <row r="10" spans="1:24" ht="34.5" customHeight="1" x14ac:dyDescent="0.35">
      <c r="A10" s="100"/>
      <c r="B10" s="19" t="s">
        <v>346</v>
      </c>
      <c r="C10" s="98">
        <v>2</v>
      </c>
      <c r="D10" s="98">
        <v>2</v>
      </c>
      <c r="E10" s="98">
        <v>1</v>
      </c>
      <c r="F10" s="98" t="s">
        <v>77</v>
      </c>
      <c r="G10" s="98" t="s">
        <v>132</v>
      </c>
      <c r="H10" s="100" t="s">
        <v>133</v>
      </c>
      <c r="I10" s="100" t="s">
        <v>134</v>
      </c>
      <c r="J10" s="99">
        <v>13105</v>
      </c>
      <c r="K10" s="98" t="s">
        <v>5</v>
      </c>
      <c r="L10" s="98" t="s">
        <v>12</v>
      </c>
      <c r="M10" s="98" t="s">
        <v>12</v>
      </c>
      <c r="N10" s="100" t="s">
        <v>380</v>
      </c>
      <c r="O10" s="98" t="s">
        <v>54</v>
      </c>
      <c r="P10" s="100"/>
      <c r="Q10" s="100" t="s">
        <v>345</v>
      </c>
      <c r="R10" s="99">
        <v>4332341.3899999997</v>
      </c>
      <c r="S10" s="99">
        <v>1098787</v>
      </c>
      <c r="T10" s="74"/>
      <c r="U10" s="75"/>
      <c r="V10" s="98"/>
      <c r="W10" s="98" t="s">
        <v>12</v>
      </c>
      <c r="X10" s="98"/>
    </row>
    <row r="11" spans="1:24" ht="31.5" customHeight="1" x14ac:dyDescent="0.35">
      <c r="A11" s="100"/>
      <c r="B11" s="19" t="s">
        <v>346</v>
      </c>
      <c r="C11" s="98">
        <v>3</v>
      </c>
      <c r="D11" s="98">
        <v>3</v>
      </c>
      <c r="E11" s="98">
        <v>1</v>
      </c>
      <c r="F11" s="98" t="s">
        <v>77</v>
      </c>
      <c r="G11" s="98" t="s">
        <v>79</v>
      </c>
      <c r="H11" s="100" t="s">
        <v>80</v>
      </c>
      <c r="I11" s="100" t="s">
        <v>81</v>
      </c>
      <c r="J11" s="99">
        <v>36609.199999999997</v>
      </c>
      <c r="K11" s="98" t="s">
        <v>5</v>
      </c>
      <c r="L11" s="98" t="s">
        <v>12</v>
      </c>
      <c r="M11" s="98" t="s">
        <v>12</v>
      </c>
      <c r="N11" s="98" t="s">
        <v>136</v>
      </c>
      <c r="O11" s="98" t="s">
        <v>78</v>
      </c>
      <c r="P11" s="100" t="s">
        <v>82</v>
      </c>
      <c r="Q11" s="100" t="s">
        <v>347</v>
      </c>
      <c r="R11" s="99">
        <v>49863880</v>
      </c>
      <c r="S11" s="99">
        <v>49843880</v>
      </c>
      <c r="T11" s="72"/>
      <c r="U11" s="72"/>
      <c r="V11" s="98"/>
      <c r="W11" s="98" t="s">
        <v>12</v>
      </c>
      <c r="X11" s="98"/>
    </row>
    <row r="12" spans="1:24" ht="72.5" x14ac:dyDescent="0.35">
      <c r="A12" s="98"/>
      <c r="B12" s="98" t="s">
        <v>344</v>
      </c>
      <c r="C12" s="98">
        <v>4</v>
      </c>
      <c r="D12" s="98">
        <v>4</v>
      </c>
      <c r="E12" s="98">
        <v>1</v>
      </c>
      <c r="F12" s="98" t="s">
        <v>77</v>
      </c>
      <c r="G12" s="98">
        <v>400</v>
      </c>
      <c r="H12" s="100" t="s">
        <v>216</v>
      </c>
      <c r="I12" s="100" t="s">
        <v>208</v>
      </c>
      <c r="J12" s="99">
        <v>3925.6</v>
      </c>
      <c r="K12" s="98" t="s">
        <v>5</v>
      </c>
      <c r="L12" s="98" t="s">
        <v>12</v>
      </c>
      <c r="M12" s="98" t="s">
        <v>12</v>
      </c>
      <c r="N12" s="100" t="s">
        <v>217</v>
      </c>
      <c r="O12" s="98" t="s">
        <v>78</v>
      </c>
      <c r="P12" s="100"/>
      <c r="Q12" s="100" t="s">
        <v>180</v>
      </c>
      <c r="R12" s="102">
        <v>1704016</v>
      </c>
      <c r="S12" s="102">
        <v>1704016</v>
      </c>
      <c r="T12" s="98"/>
      <c r="U12" s="100"/>
      <c r="V12" s="100" t="s">
        <v>348</v>
      </c>
      <c r="W12" s="98" t="s">
        <v>12</v>
      </c>
      <c r="X12" s="98"/>
    </row>
    <row r="13" spans="1:24" ht="72.5" x14ac:dyDescent="0.35">
      <c r="A13" s="98"/>
      <c r="B13" s="98" t="s">
        <v>554</v>
      </c>
      <c r="C13" s="98">
        <v>5</v>
      </c>
      <c r="D13" s="98">
        <v>5</v>
      </c>
      <c r="E13" s="98">
        <v>1</v>
      </c>
      <c r="F13" s="98" t="s">
        <v>77</v>
      </c>
      <c r="G13" s="98" t="s">
        <v>83</v>
      </c>
      <c r="H13" s="100" t="s">
        <v>84</v>
      </c>
      <c r="I13" s="100" t="s">
        <v>85</v>
      </c>
      <c r="J13" s="99">
        <v>8545</v>
      </c>
      <c r="K13" s="98" t="s">
        <v>5</v>
      </c>
      <c r="L13" s="98" t="s">
        <v>12</v>
      </c>
      <c r="M13" s="98" t="s">
        <v>12</v>
      </c>
      <c r="N13" s="100" t="s">
        <v>217</v>
      </c>
      <c r="O13" s="98" t="s">
        <v>86</v>
      </c>
      <c r="P13" s="100" t="s">
        <v>87</v>
      </c>
      <c r="Q13" s="100" t="s">
        <v>350</v>
      </c>
      <c r="R13" s="102">
        <v>5656199.3499999996</v>
      </c>
      <c r="S13" s="102">
        <v>4500000</v>
      </c>
      <c r="T13" s="72"/>
      <c r="U13" s="72"/>
      <c r="V13" s="57" t="s">
        <v>212</v>
      </c>
      <c r="W13" s="98" t="s">
        <v>12</v>
      </c>
      <c r="X13" s="98"/>
    </row>
    <row r="14" spans="1:24" ht="43.5" x14ac:dyDescent="0.35">
      <c r="A14" s="98"/>
      <c r="B14" s="217" t="s">
        <v>344</v>
      </c>
      <c r="C14" s="217">
        <v>6</v>
      </c>
      <c r="D14" s="216">
        <v>6</v>
      </c>
      <c r="E14" s="98">
        <v>2</v>
      </c>
      <c r="F14" s="98" t="s">
        <v>77</v>
      </c>
      <c r="G14" s="100" t="s">
        <v>122</v>
      </c>
      <c r="H14" s="100" t="s">
        <v>123</v>
      </c>
      <c r="I14" s="100" t="s">
        <v>124</v>
      </c>
      <c r="J14" s="99">
        <v>4998</v>
      </c>
      <c r="K14" s="98" t="s">
        <v>5</v>
      </c>
      <c r="L14" s="98" t="s">
        <v>5</v>
      </c>
      <c r="M14" s="98" t="s">
        <v>5</v>
      </c>
      <c r="N14" s="100" t="s">
        <v>349</v>
      </c>
      <c r="O14" s="98" t="s">
        <v>42</v>
      </c>
      <c r="P14" s="100" t="s">
        <v>125</v>
      </c>
      <c r="Q14" s="100" t="s">
        <v>180</v>
      </c>
      <c r="R14" s="213">
        <v>12157051.02</v>
      </c>
      <c r="S14" s="214" t="s">
        <v>351</v>
      </c>
      <c r="T14" s="72"/>
      <c r="U14" s="72"/>
      <c r="V14" s="98" t="s">
        <v>352</v>
      </c>
      <c r="W14" s="98" t="s">
        <v>12</v>
      </c>
      <c r="X14" s="98"/>
    </row>
    <row r="15" spans="1:24" ht="43.5" x14ac:dyDescent="0.35">
      <c r="A15" s="98"/>
      <c r="B15" s="218"/>
      <c r="C15" s="219"/>
      <c r="D15" s="216"/>
      <c r="E15" s="98">
        <v>1</v>
      </c>
      <c r="F15" s="98" t="s">
        <v>77</v>
      </c>
      <c r="G15" s="98" t="s">
        <v>126</v>
      </c>
      <c r="H15" s="100" t="s">
        <v>127</v>
      </c>
      <c r="I15" s="100" t="s">
        <v>128</v>
      </c>
      <c r="J15" s="99">
        <v>12239</v>
      </c>
      <c r="K15" s="98" t="s">
        <v>5</v>
      </c>
      <c r="L15" s="98" t="s">
        <v>12</v>
      </c>
      <c r="M15" s="98" t="s">
        <v>5</v>
      </c>
      <c r="N15" s="100" t="s">
        <v>349</v>
      </c>
      <c r="O15" s="98" t="s">
        <v>42</v>
      </c>
      <c r="P15" s="100" t="s">
        <v>129</v>
      </c>
      <c r="Q15" s="100" t="s">
        <v>180</v>
      </c>
      <c r="R15" s="213"/>
      <c r="S15" s="214"/>
      <c r="T15" s="72"/>
      <c r="U15" s="72"/>
      <c r="V15" s="98" t="s">
        <v>352</v>
      </c>
      <c r="W15" s="98" t="s">
        <v>12</v>
      </c>
      <c r="X15" s="98"/>
    </row>
    <row r="16" spans="1:24" ht="72.5" x14ac:dyDescent="0.35">
      <c r="A16" s="98"/>
      <c r="B16" s="98" t="s">
        <v>344</v>
      </c>
      <c r="C16" s="98">
        <v>7</v>
      </c>
      <c r="D16" s="98">
        <v>7</v>
      </c>
      <c r="E16" s="98">
        <v>1</v>
      </c>
      <c r="F16" s="98" t="s">
        <v>77</v>
      </c>
      <c r="G16" s="98">
        <v>1540</v>
      </c>
      <c r="H16" s="100" t="s">
        <v>107</v>
      </c>
      <c r="I16" s="100" t="s">
        <v>108</v>
      </c>
      <c r="J16" s="99">
        <v>4851.05</v>
      </c>
      <c r="K16" s="98" t="s">
        <v>5</v>
      </c>
      <c r="L16" s="98" t="s">
        <v>5</v>
      </c>
      <c r="M16" s="98" t="s">
        <v>5</v>
      </c>
      <c r="N16" s="100" t="s">
        <v>215</v>
      </c>
      <c r="O16" s="98">
        <v>2021</v>
      </c>
      <c r="P16" s="100" t="s">
        <v>109</v>
      </c>
      <c r="Q16" s="100" t="s">
        <v>180</v>
      </c>
      <c r="R16" s="99">
        <v>13687318</v>
      </c>
      <c r="S16" s="99">
        <v>13687318</v>
      </c>
      <c r="T16" s="72"/>
      <c r="U16" s="72"/>
      <c r="V16" s="98"/>
      <c r="W16" s="98" t="s">
        <v>12</v>
      </c>
      <c r="X16" s="98"/>
    </row>
    <row r="17" spans="1:24" ht="29" x14ac:dyDescent="0.35">
      <c r="A17" s="98"/>
      <c r="B17" s="19" t="s">
        <v>346</v>
      </c>
      <c r="C17" s="98">
        <v>8</v>
      </c>
      <c r="D17" s="98">
        <v>8</v>
      </c>
      <c r="E17" s="98">
        <v>1</v>
      </c>
      <c r="F17" s="98" t="s">
        <v>77</v>
      </c>
      <c r="G17" s="98" t="s">
        <v>130</v>
      </c>
      <c r="H17" s="100" t="s">
        <v>204</v>
      </c>
      <c r="I17" s="100" t="s">
        <v>205</v>
      </c>
      <c r="J17" s="99">
        <v>1947.8</v>
      </c>
      <c r="K17" s="98" t="s">
        <v>5</v>
      </c>
      <c r="L17" s="98" t="s">
        <v>5</v>
      </c>
      <c r="M17" s="98" t="s">
        <v>5</v>
      </c>
      <c r="N17" s="100" t="s">
        <v>353</v>
      </c>
      <c r="O17" s="98" t="s">
        <v>226</v>
      </c>
      <c r="P17" s="98" t="s">
        <v>131</v>
      </c>
      <c r="Q17" s="100" t="s">
        <v>218</v>
      </c>
      <c r="R17" s="102">
        <v>1168000</v>
      </c>
      <c r="S17" s="102"/>
      <c r="T17" s="98"/>
      <c r="U17" s="72"/>
      <c r="V17" s="98"/>
      <c r="W17" s="98" t="s">
        <v>12</v>
      </c>
      <c r="X17" s="98"/>
    </row>
    <row r="18" spans="1:24" ht="29" x14ac:dyDescent="0.35">
      <c r="A18" s="98"/>
      <c r="B18" s="19" t="s">
        <v>346</v>
      </c>
      <c r="C18" s="98">
        <v>9</v>
      </c>
      <c r="D18" s="98">
        <v>9</v>
      </c>
      <c r="E18" s="98">
        <v>1</v>
      </c>
      <c r="F18" s="98" t="s">
        <v>77</v>
      </c>
      <c r="G18" s="98" t="s">
        <v>206</v>
      </c>
      <c r="H18" s="100" t="s">
        <v>207</v>
      </c>
      <c r="I18" s="100" t="s">
        <v>205</v>
      </c>
      <c r="J18" s="99">
        <v>705.3</v>
      </c>
      <c r="K18" s="98" t="s">
        <v>5</v>
      </c>
      <c r="L18" s="98" t="s">
        <v>5</v>
      </c>
      <c r="M18" s="98" t="s">
        <v>5</v>
      </c>
      <c r="N18" s="100" t="s">
        <v>353</v>
      </c>
      <c r="O18" s="98" t="s">
        <v>226</v>
      </c>
      <c r="P18" s="98" t="s">
        <v>131</v>
      </c>
      <c r="Q18" s="100" t="s">
        <v>218</v>
      </c>
      <c r="R18" s="102">
        <v>352000</v>
      </c>
      <c r="S18" s="102"/>
      <c r="T18" s="98"/>
      <c r="U18" s="72"/>
      <c r="V18" s="98"/>
      <c r="W18" s="98" t="s">
        <v>12</v>
      </c>
      <c r="X18" s="98"/>
    </row>
    <row r="19" spans="1:24" ht="203" x14ac:dyDescent="0.35">
      <c r="A19" s="84" t="s">
        <v>329</v>
      </c>
      <c r="B19" s="100" t="s">
        <v>378</v>
      </c>
      <c r="C19" s="98">
        <v>10</v>
      </c>
      <c r="D19" s="25">
        <v>1</v>
      </c>
      <c r="E19" s="12">
        <v>1</v>
      </c>
      <c r="F19" s="12" t="s">
        <v>329</v>
      </c>
      <c r="G19" s="11">
        <v>43</v>
      </c>
      <c r="H19" s="11" t="s">
        <v>192</v>
      </c>
      <c r="I19" s="11" t="s">
        <v>193</v>
      </c>
      <c r="J19" s="10">
        <v>1098.55</v>
      </c>
      <c r="K19" s="12" t="s">
        <v>12</v>
      </c>
      <c r="L19" s="12" t="s">
        <v>12</v>
      </c>
      <c r="M19" s="12" t="s">
        <v>12</v>
      </c>
      <c r="N19" s="11" t="s">
        <v>194</v>
      </c>
      <c r="O19" s="47" t="s">
        <v>195</v>
      </c>
      <c r="P19" s="11"/>
      <c r="Q19" s="11" t="s">
        <v>196</v>
      </c>
      <c r="R19" s="13">
        <v>1539721.79</v>
      </c>
      <c r="S19" s="13" t="s">
        <v>197</v>
      </c>
      <c r="T19" s="10"/>
      <c r="U19" s="12" t="s">
        <v>45</v>
      </c>
      <c r="V19" s="11" t="s">
        <v>198</v>
      </c>
      <c r="W19" s="101" t="s">
        <v>12</v>
      </c>
      <c r="X19" s="101"/>
    </row>
    <row r="20" spans="1:24" ht="87" x14ac:dyDescent="0.35">
      <c r="A20" s="71"/>
      <c r="B20" s="3" t="s">
        <v>377</v>
      </c>
      <c r="C20" s="98">
        <v>11</v>
      </c>
      <c r="D20" s="25">
        <v>2</v>
      </c>
      <c r="E20" s="12">
        <v>1</v>
      </c>
      <c r="F20" s="12" t="s">
        <v>329</v>
      </c>
      <c r="G20" s="12" t="s">
        <v>152</v>
      </c>
      <c r="H20" s="11" t="s">
        <v>153</v>
      </c>
      <c r="I20" s="12" t="s">
        <v>154</v>
      </c>
      <c r="J20" s="10">
        <v>7195.7</v>
      </c>
      <c r="K20" s="12" t="s">
        <v>5</v>
      </c>
      <c r="L20" s="12" t="s">
        <v>12</v>
      </c>
      <c r="M20" s="12" t="s">
        <v>12</v>
      </c>
      <c r="N20" s="11" t="s">
        <v>155</v>
      </c>
      <c r="O20" s="12" t="s">
        <v>156</v>
      </c>
      <c r="P20" s="12" t="s">
        <v>157</v>
      </c>
      <c r="Q20" s="11" t="s">
        <v>158</v>
      </c>
      <c r="R20" s="46" t="s">
        <v>160</v>
      </c>
      <c r="S20" s="11" t="s">
        <v>159</v>
      </c>
      <c r="T20" s="12"/>
      <c r="U20" s="12" t="s">
        <v>45</v>
      </c>
      <c r="V20" s="11"/>
      <c r="W20" s="101" t="s">
        <v>12</v>
      </c>
      <c r="X20" s="101"/>
    </row>
    <row r="21" spans="1:24" ht="87" x14ac:dyDescent="0.35">
      <c r="A21" s="84" t="s">
        <v>385</v>
      </c>
      <c r="B21" s="98" t="s">
        <v>227</v>
      </c>
      <c r="C21" s="98">
        <v>12</v>
      </c>
      <c r="D21" s="35">
        <v>1</v>
      </c>
      <c r="E21" s="98">
        <v>1</v>
      </c>
      <c r="F21" s="98" t="s">
        <v>385</v>
      </c>
      <c r="G21" s="100" t="s">
        <v>386</v>
      </c>
      <c r="H21" s="100" t="s">
        <v>211</v>
      </c>
      <c r="I21" s="100" t="s">
        <v>387</v>
      </c>
      <c r="J21" s="102">
        <v>9141.6</v>
      </c>
      <c r="K21" s="99" t="s">
        <v>5</v>
      </c>
      <c r="L21" s="98" t="s">
        <v>5</v>
      </c>
      <c r="M21" s="98" t="s">
        <v>5</v>
      </c>
      <c r="N21" s="100" t="s">
        <v>610</v>
      </c>
      <c r="O21" s="68">
        <v>46113</v>
      </c>
      <c r="P21" s="100" t="s">
        <v>611</v>
      </c>
      <c r="Q21" s="100" t="s">
        <v>678</v>
      </c>
      <c r="R21" s="102">
        <v>6853939.6100000003</v>
      </c>
      <c r="S21" s="102" t="s">
        <v>613</v>
      </c>
      <c r="T21" s="72"/>
      <c r="U21" s="100" t="s">
        <v>392</v>
      </c>
      <c r="V21" s="57"/>
      <c r="W21" s="98" t="s">
        <v>12</v>
      </c>
      <c r="X21" s="98" t="s">
        <v>12</v>
      </c>
    </row>
    <row r="22" spans="1:24" ht="58" x14ac:dyDescent="0.35">
      <c r="A22" s="72"/>
      <c r="B22" s="98" t="s">
        <v>227</v>
      </c>
      <c r="C22" s="98">
        <v>13</v>
      </c>
      <c r="D22" s="35">
        <v>2</v>
      </c>
      <c r="E22" s="98">
        <v>1</v>
      </c>
      <c r="F22" s="98" t="s">
        <v>385</v>
      </c>
      <c r="G22" s="100" t="s">
        <v>558</v>
      </c>
      <c r="H22" s="100" t="s">
        <v>559</v>
      </c>
      <c r="I22" s="100" t="s">
        <v>560</v>
      </c>
      <c r="J22" s="102">
        <v>4961.6099999999997</v>
      </c>
      <c r="K22" s="99" t="s">
        <v>187</v>
      </c>
      <c r="L22" s="98" t="s">
        <v>187</v>
      </c>
      <c r="M22" s="98" t="s">
        <v>187</v>
      </c>
      <c r="N22" s="100" t="s">
        <v>614</v>
      </c>
      <c r="O22" s="68">
        <v>46113</v>
      </c>
      <c r="P22" s="100" t="s">
        <v>561</v>
      </c>
      <c r="Q22" s="100" t="s">
        <v>679</v>
      </c>
      <c r="R22" s="102">
        <v>4658908.95</v>
      </c>
      <c r="S22" s="102" t="s">
        <v>615</v>
      </c>
      <c r="T22" s="72"/>
      <c r="U22" s="100" t="s">
        <v>392</v>
      </c>
      <c r="V22" s="57"/>
      <c r="W22" s="98" t="s">
        <v>12</v>
      </c>
      <c r="X22" s="98" t="s">
        <v>12</v>
      </c>
    </row>
    <row r="23" spans="1:24" ht="58" x14ac:dyDescent="0.35">
      <c r="A23" s="72"/>
      <c r="B23" s="98" t="s">
        <v>227</v>
      </c>
      <c r="C23" s="98">
        <v>14</v>
      </c>
      <c r="D23" s="35">
        <v>3</v>
      </c>
      <c r="E23" s="98">
        <v>1</v>
      </c>
      <c r="F23" s="98" t="s">
        <v>385</v>
      </c>
      <c r="G23" s="100" t="s">
        <v>562</v>
      </c>
      <c r="H23" s="100" t="s">
        <v>563</v>
      </c>
      <c r="I23" s="100" t="s">
        <v>564</v>
      </c>
      <c r="J23" s="102">
        <v>6657.7</v>
      </c>
      <c r="K23" s="99" t="s">
        <v>187</v>
      </c>
      <c r="L23" s="98" t="s">
        <v>187</v>
      </c>
      <c r="M23" s="98" t="s">
        <v>185</v>
      </c>
      <c r="N23" s="100" t="s">
        <v>616</v>
      </c>
      <c r="O23" s="68">
        <v>46113</v>
      </c>
      <c r="P23" s="100" t="s">
        <v>565</v>
      </c>
      <c r="Q23" s="100" t="s">
        <v>680</v>
      </c>
      <c r="R23" s="102">
        <v>4596175.75</v>
      </c>
      <c r="S23" s="102" t="s">
        <v>617</v>
      </c>
      <c r="T23" s="72"/>
      <c r="U23" s="100" t="s">
        <v>392</v>
      </c>
      <c r="V23" s="57"/>
      <c r="W23" s="98" t="s">
        <v>12</v>
      </c>
      <c r="X23" s="98" t="s">
        <v>12</v>
      </c>
    </row>
    <row r="24" spans="1:24" ht="58" x14ac:dyDescent="0.35">
      <c r="A24" s="72"/>
      <c r="B24" s="98" t="s">
        <v>227</v>
      </c>
      <c r="C24" s="98">
        <v>15</v>
      </c>
      <c r="D24" s="35">
        <v>4</v>
      </c>
      <c r="E24" s="98">
        <v>1</v>
      </c>
      <c r="F24" s="98" t="s">
        <v>385</v>
      </c>
      <c r="G24" s="100" t="s">
        <v>566</v>
      </c>
      <c r="H24" s="100" t="s">
        <v>567</v>
      </c>
      <c r="I24" s="100" t="s">
        <v>568</v>
      </c>
      <c r="J24" s="102">
        <v>4748.7700000000004</v>
      </c>
      <c r="K24" s="99" t="s">
        <v>187</v>
      </c>
      <c r="L24" s="98" t="s">
        <v>185</v>
      </c>
      <c r="M24" s="98" t="s">
        <v>187</v>
      </c>
      <c r="N24" s="100" t="s">
        <v>618</v>
      </c>
      <c r="O24" s="68">
        <v>46113</v>
      </c>
      <c r="P24" s="100" t="s">
        <v>569</v>
      </c>
      <c r="Q24" s="100" t="s">
        <v>619</v>
      </c>
      <c r="R24" s="102">
        <v>2959643.74</v>
      </c>
      <c r="S24" s="102" t="s">
        <v>570</v>
      </c>
      <c r="T24" s="72"/>
      <c r="U24" s="100" t="s">
        <v>392</v>
      </c>
      <c r="V24" s="57"/>
      <c r="W24" s="98" t="s">
        <v>12</v>
      </c>
      <c r="X24" s="98" t="s">
        <v>12</v>
      </c>
    </row>
    <row r="25" spans="1:24" ht="43.5" x14ac:dyDescent="0.35">
      <c r="A25" s="72"/>
      <c r="B25" s="98" t="s">
        <v>227</v>
      </c>
      <c r="C25" s="98">
        <v>16</v>
      </c>
      <c r="D25" s="35">
        <v>5</v>
      </c>
      <c r="E25" s="98">
        <v>1</v>
      </c>
      <c r="F25" s="98" t="s">
        <v>385</v>
      </c>
      <c r="G25" s="100" t="s">
        <v>571</v>
      </c>
      <c r="H25" s="100" t="s">
        <v>572</v>
      </c>
      <c r="I25" s="100" t="s">
        <v>573</v>
      </c>
      <c r="J25" s="102">
        <v>2346</v>
      </c>
      <c r="K25" s="99" t="s">
        <v>187</v>
      </c>
      <c r="L25" s="98" t="s">
        <v>187</v>
      </c>
      <c r="M25" s="98" t="s">
        <v>187</v>
      </c>
      <c r="N25" s="100" t="s">
        <v>574</v>
      </c>
      <c r="O25" s="68">
        <v>45992</v>
      </c>
      <c r="P25" s="100" t="s">
        <v>575</v>
      </c>
      <c r="Q25" s="100" t="s">
        <v>620</v>
      </c>
      <c r="R25" s="102" t="s">
        <v>576</v>
      </c>
      <c r="S25" s="102" t="s">
        <v>577</v>
      </c>
      <c r="T25" s="72"/>
      <c r="U25" s="100" t="s">
        <v>392</v>
      </c>
      <c r="V25" s="57"/>
      <c r="W25" s="98" t="s">
        <v>12</v>
      </c>
      <c r="X25" s="98" t="s">
        <v>12</v>
      </c>
    </row>
    <row r="26" spans="1:24" ht="43.5" x14ac:dyDescent="0.35">
      <c r="A26" s="72"/>
      <c r="B26" s="98" t="s">
        <v>227</v>
      </c>
      <c r="C26" s="98">
        <v>17</v>
      </c>
      <c r="D26" s="35">
        <v>6</v>
      </c>
      <c r="E26" s="98">
        <v>1</v>
      </c>
      <c r="F26" s="98" t="s">
        <v>385</v>
      </c>
      <c r="G26" s="100" t="s">
        <v>578</v>
      </c>
      <c r="H26" s="100" t="s">
        <v>579</v>
      </c>
      <c r="I26" s="100" t="s">
        <v>580</v>
      </c>
      <c r="J26" s="102">
        <v>3190.9</v>
      </c>
      <c r="K26" s="99" t="s">
        <v>185</v>
      </c>
      <c r="L26" s="98" t="s">
        <v>185</v>
      </c>
      <c r="M26" s="98" t="s">
        <v>185</v>
      </c>
      <c r="N26" s="100" t="s">
        <v>626</v>
      </c>
      <c r="O26" s="68">
        <v>45992</v>
      </c>
      <c r="P26" s="100" t="s">
        <v>581</v>
      </c>
      <c r="Q26" s="100" t="s">
        <v>621</v>
      </c>
      <c r="R26" s="102">
        <v>1255448.03</v>
      </c>
      <c r="S26" s="102" t="s">
        <v>627</v>
      </c>
      <c r="T26" s="72"/>
      <c r="U26" s="100" t="s">
        <v>392</v>
      </c>
      <c r="V26" s="57"/>
      <c r="W26" s="98" t="s">
        <v>12</v>
      </c>
      <c r="X26" s="98" t="s">
        <v>12</v>
      </c>
    </row>
    <row r="27" spans="1:24" ht="43.5" x14ac:dyDescent="0.35">
      <c r="A27" s="72"/>
      <c r="B27" s="98" t="s">
        <v>227</v>
      </c>
      <c r="C27" s="98">
        <v>18</v>
      </c>
      <c r="D27" s="35">
        <v>7</v>
      </c>
      <c r="E27" s="98">
        <v>2</v>
      </c>
      <c r="F27" s="98" t="s">
        <v>385</v>
      </c>
      <c r="G27" s="100" t="s">
        <v>582</v>
      </c>
      <c r="H27" s="100" t="s">
        <v>583</v>
      </c>
      <c r="I27" s="100" t="s">
        <v>584</v>
      </c>
      <c r="J27" s="102">
        <v>7038.9400000000005</v>
      </c>
      <c r="K27" s="99" t="s">
        <v>187</v>
      </c>
      <c r="L27" s="98" t="s">
        <v>187</v>
      </c>
      <c r="M27" s="98" t="s">
        <v>187</v>
      </c>
      <c r="N27" s="100" t="s">
        <v>628</v>
      </c>
      <c r="O27" s="68">
        <v>46113</v>
      </c>
      <c r="P27" s="100" t="s">
        <v>585</v>
      </c>
      <c r="Q27" s="100" t="s">
        <v>622</v>
      </c>
      <c r="R27" s="102">
        <v>5992110.04</v>
      </c>
      <c r="S27" s="102" t="s">
        <v>586</v>
      </c>
      <c r="T27" s="72"/>
      <c r="U27" s="100" t="s">
        <v>392</v>
      </c>
      <c r="V27" s="57"/>
      <c r="W27" s="98" t="s">
        <v>12</v>
      </c>
      <c r="X27" s="98" t="s">
        <v>12</v>
      </c>
    </row>
    <row r="28" spans="1:24" ht="87" x14ac:dyDescent="0.35">
      <c r="A28" s="72"/>
      <c r="B28" s="98" t="s">
        <v>227</v>
      </c>
      <c r="C28" s="98">
        <v>19</v>
      </c>
      <c r="D28" s="35">
        <v>8</v>
      </c>
      <c r="E28" s="98">
        <v>6</v>
      </c>
      <c r="F28" s="98" t="s">
        <v>385</v>
      </c>
      <c r="G28" s="100" t="s">
        <v>587</v>
      </c>
      <c r="H28" s="100" t="s">
        <v>588</v>
      </c>
      <c r="I28" s="100" t="s">
        <v>589</v>
      </c>
      <c r="J28" s="102">
        <v>2831.3</v>
      </c>
      <c r="K28" s="99" t="s">
        <v>187</v>
      </c>
      <c r="L28" s="98" t="s">
        <v>185</v>
      </c>
      <c r="M28" s="98" t="s">
        <v>185</v>
      </c>
      <c r="N28" s="100" t="s">
        <v>629</v>
      </c>
      <c r="O28" s="68">
        <v>45992</v>
      </c>
      <c r="P28" s="100" t="s">
        <v>590</v>
      </c>
      <c r="Q28" s="100" t="s">
        <v>623</v>
      </c>
      <c r="R28" s="102">
        <v>1904472.87</v>
      </c>
      <c r="S28" s="102" t="s">
        <v>630</v>
      </c>
      <c r="T28" s="72"/>
      <c r="U28" s="100" t="s">
        <v>392</v>
      </c>
      <c r="V28" s="57"/>
      <c r="W28" s="98" t="s">
        <v>12</v>
      </c>
      <c r="X28" s="98" t="s">
        <v>12</v>
      </c>
    </row>
    <row r="29" spans="1:24" ht="72.5" x14ac:dyDescent="0.35">
      <c r="A29" s="72"/>
      <c r="B29" s="98" t="s">
        <v>227</v>
      </c>
      <c r="C29" s="98">
        <v>20</v>
      </c>
      <c r="D29" s="35">
        <v>9</v>
      </c>
      <c r="E29" s="98">
        <v>1</v>
      </c>
      <c r="F29" s="98" t="s">
        <v>385</v>
      </c>
      <c r="G29" s="100" t="s">
        <v>591</v>
      </c>
      <c r="H29" s="100" t="s">
        <v>592</v>
      </c>
      <c r="I29" s="100" t="s">
        <v>593</v>
      </c>
      <c r="J29" s="102">
        <v>3562.75</v>
      </c>
      <c r="K29" s="99" t="s">
        <v>187</v>
      </c>
      <c r="L29" s="98" t="s">
        <v>187</v>
      </c>
      <c r="M29" s="98" t="s">
        <v>187</v>
      </c>
      <c r="N29" s="100" t="s">
        <v>594</v>
      </c>
      <c r="O29" s="68">
        <v>46113</v>
      </c>
      <c r="P29" s="100" t="s">
        <v>595</v>
      </c>
      <c r="Q29" s="100" t="s">
        <v>624</v>
      </c>
      <c r="R29" s="102" t="s">
        <v>596</v>
      </c>
      <c r="S29" s="102" t="s">
        <v>631</v>
      </c>
      <c r="T29" s="72"/>
      <c r="U29" s="100" t="s">
        <v>392</v>
      </c>
      <c r="V29" s="57"/>
      <c r="W29" s="98" t="s">
        <v>12</v>
      </c>
      <c r="X29" s="98" t="s">
        <v>12</v>
      </c>
    </row>
    <row r="30" spans="1:24" ht="58" x14ac:dyDescent="0.35">
      <c r="A30" s="72"/>
      <c r="B30" s="98" t="s">
        <v>227</v>
      </c>
      <c r="C30" s="98">
        <v>21</v>
      </c>
      <c r="D30" s="35">
        <v>10</v>
      </c>
      <c r="E30" s="98">
        <v>1</v>
      </c>
      <c r="F30" s="98" t="s">
        <v>385</v>
      </c>
      <c r="G30" s="100" t="s">
        <v>597</v>
      </c>
      <c r="H30" s="100" t="s">
        <v>598</v>
      </c>
      <c r="I30" s="100" t="s">
        <v>599</v>
      </c>
      <c r="J30" s="102">
        <v>6715.1</v>
      </c>
      <c r="K30" s="99" t="s">
        <v>187</v>
      </c>
      <c r="L30" s="98" t="s">
        <v>187</v>
      </c>
      <c r="M30" s="98" t="s">
        <v>185</v>
      </c>
      <c r="N30" s="100" t="s">
        <v>632</v>
      </c>
      <c r="O30" s="68">
        <v>46113</v>
      </c>
      <c r="P30" s="100" t="s">
        <v>600</v>
      </c>
      <c r="Q30" s="100" t="s">
        <v>625</v>
      </c>
      <c r="R30" s="102">
        <v>5351577.07</v>
      </c>
      <c r="S30" s="102" t="s">
        <v>633</v>
      </c>
      <c r="T30" s="72"/>
      <c r="U30" s="100" t="s">
        <v>392</v>
      </c>
      <c r="V30" s="57"/>
      <c r="W30" s="98" t="s">
        <v>12</v>
      </c>
      <c r="X30" s="98" t="s">
        <v>12</v>
      </c>
    </row>
    <row r="31" spans="1:24" ht="43.5" x14ac:dyDescent="0.35">
      <c r="A31" s="72"/>
      <c r="B31" s="98" t="s">
        <v>227</v>
      </c>
      <c r="C31" s="98">
        <v>22</v>
      </c>
      <c r="D31" s="35">
        <v>11</v>
      </c>
      <c r="E31" s="98">
        <v>1</v>
      </c>
      <c r="F31" s="98" t="s">
        <v>385</v>
      </c>
      <c r="G31" s="100" t="s">
        <v>601</v>
      </c>
      <c r="H31" s="100" t="s">
        <v>602</v>
      </c>
      <c r="I31" s="100" t="s">
        <v>603</v>
      </c>
      <c r="J31" s="102">
        <v>1889.48</v>
      </c>
      <c r="K31" s="99" t="s">
        <v>187</v>
      </c>
      <c r="L31" s="98" t="s">
        <v>185</v>
      </c>
      <c r="M31" s="98" t="s">
        <v>187</v>
      </c>
      <c r="N31" s="100" t="s">
        <v>604</v>
      </c>
      <c r="O31" s="68">
        <v>46113</v>
      </c>
      <c r="P31" s="100" t="s">
        <v>605</v>
      </c>
      <c r="Q31" s="100" t="s">
        <v>634</v>
      </c>
      <c r="R31" s="102">
        <v>1682396.15</v>
      </c>
      <c r="S31" s="102" t="s">
        <v>635</v>
      </c>
      <c r="T31" s="72"/>
      <c r="U31" s="100" t="s">
        <v>392</v>
      </c>
      <c r="V31" s="57"/>
      <c r="W31" s="98" t="s">
        <v>12</v>
      </c>
      <c r="X31" s="98" t="s">
        <v>12</v>
      </c>
    </row>
    <row r="32" spans="1:24" ht="58" x14ac:dyDescent="0.35">
      <c r="A32" s="72"/>
      <c r="B32" s="98" t="s">
        <v>227</v>
      </c>
      <c r="C32" s="98">
        <v>23</v>
      </c>
      <c r="D32" s="35">
        <v>12</v>
      </c>
      <c r="E32" s="98">
        <v>1</v>
      </c>
      <c r="F32" s="100" t="s">
        <v>385</v>
      </c>
      <c r="G32" s="98" t="s">
        <v>388</v>
      </c>
      <c r="H32" s="100" t="s">
        <v>389</v>
      </c>
      <c r="I32" s="100" t="s">
        <v>390</v>
      </c>
      <c r="J32" s="99">
        <v>1681</v>
      </c>
      <c r="K32" s="99" t="s">
        <v>187</v>
      </c>
      <c r="L32" s="98" t="s">
        <v>187</v>
      </c>
      <c r="M32" s="98" t="s">
        <v>187</v>
      </c>
      <c r="N32" s="100" t="s">
        <v>636</v>
      </c>
      <c r="O32" s="68">
        <v>45992</v>
      </c>
      <c r="P32" s="86" t="s">
        <v>391</v>
      </c>
      <c r="Q32" s="100" t="s">
        <v>637</v>
      </c>
      <c r="R32" s="80">
        <v>1663261.29</v>
      </c>
      <c r="S32" s="102" t="s">
        <v>638</v>
      </c>
      <c r="T32" s="100"/>
      <c r="U32" s="98" t="s">
        <v>392</v>
      </c>
      <c r="V32" s="100"/>
      <c r="W32" s="98" t="s">
        <v>12</v>
      </c>
      <c r="X32" s="98" t="s">
        <v>12</v>
      </c>
    </row>
    <row r="33" spans="1:24" ht="58" x14ac:dyDescent="0.35">
      <c r="A33" s="72"/>
      <c r="B33" s="98" t="s">
        <v>227</v>
      </c>
      <c r="C33" s="98">
        <v>24</v>
      </c>
      <c r="D33" s="35">
        <v>13</v>
      </c>
      <c r="E33" s="98">
        <v>1</v>
      </c>
      <c r="F33" s="100" t="s">
        <v>385</v>
      </c>
      <c r="G33" s="98" t="s">
        <v>393</v>
      </c>
      <c r="H33" s="100" t="s">
        <v>394</v>
      </c>
      <c r="I33" s="100" t="s">
        <v>395</v>
      </c>
      <c r="J33" s="99">
        <v>2638.46</v>
      </c>
      <c r="K33" s="99" t="s">
        <v>187</v>
      </c>
      <c r="L33" s="98" t="s">
        <v>187</v>
      </c>
      <c r="M33" s="98" t="s">
        <v>187</v>
      </c>
      <c r="N33" s="100" t="s">
        <v>639</v>
      </c>
      <c r="O33" s="68">
        <v>46113</v>
      </c>
      <c r="P33" s="100" t="s">
        <v>396</v>
      </c>
      <c r="Q33" s="100" t="s">
        <v>640</v>
      </c>
      <c r="R33" s="80">
        <v>2739377.73</v>
      </c>
      <c r="S33" s="100" t="s">
        <v>641</v>
      </c>
      <c r="T33" s="100"/>
      <c r="U33" s="98" t="s">
        <v>392</v>
      </c>
      <c r="V33" s="100"/>
      <c r="W33" s="98" t="s">
        <v>12</v>
      </c>
      <c r="X33" s="98" t="s">
        <v>12</v>
      </c>
    </row>
    <row r="34" spans="1:24" ht="43.5" x14ac:dyDescent="0.35">
      <c r="A34" s="72"/>
      <c r="B34" s="98" t="s">
        <v>227</v>
      </c>
      <c r="C34" s="98">
        <v>25</v>
      </c>
      <c r="D34" s="35">
        <v>14</v>
      </c>
      <c r="E34" s="98">
        <v>2</v>
      </c>
      <c r="F34" s="100" t="s">
        <v>385</v>
      </c>
      <c r="G34" s="100" t="s">
        <v>400</v>
      </c>
      <c r="H34" s="100" t="s">
        <v>401</v>
      </c>
      <c r="I34" s="100" t="s">
        <v>402</v>
      </c>
      <c r="J34" s="102">
        <v>1327.41</v>
      </c>
      <c r="K34" s="99" t="s">
        <v>187</v>
      </c>
      <c r="L34" s="98" t="s">
        <v>187</v>
      </c>
      <c r="M34" s="98" t="s">
        <v>187</v>
      </c>
      <c r="N34" s="100" t="s">
        <v>642</v>
      </c>
      <c r="O34" s="68">
        <v>46113</v>
      </c>
      <c r="P34" s="100" t="s">
        <v>466</v>
      </c>
      <c r="Q34" s="100" t="s">
        <v>643</v>
      </c>
      <c r="R34" s="80">
        <v>1615664.66</v>
      </c>
      <c r="S34" s="100" t="s">
        <v>644</v>
      </c>
      <c r="T34" s="100"/>
      <c r="U34" s="98" t="s">
        <v>392</v>
      </c>
      <c r="V34" s="100"/>
      <c r="W34" s="98" t="s">
        <v>12</v>
      </c>
      <c r="X34" s="98" t="s">
        <v>12</v>
      </c>
    </row>
    <row r="35" spans="1:24" ht="43.5" x14ac:dyDescent="0.35">
      <c r="A35" s="98"/>
      <c r="B35" s="98" t="s">
        <v>227</v>
      </c>
      <c r="C35" s="98">
        <v>26</v>
      </c>
      <c r="D35" s="35">
        <v>15</v>
      </c>
      <c r="E35" s="98">
        <v>1</v>
      </c>
      <c r="F35" s="100" t="s">
        <v>385</v>
      </c>
      <c r="G35" s="100" t="s">
        <v>418</v>
      </c>
      <c r="H35" s="100" t="s">
        <v>403</v>
      </c>
      <c r="I35" s="100" t="s">
        <v>404</v>
      </c>
      <c r="J35" s="102">
        <v>655.4</v>
      </c>
      <c r="K35" s="99" t="s">
        <v>187</v>
      </c>
      <c r="L35" s="98" t="s">
        <v>185</v>
      </c>
      <c r="M35" s="98" t="s">
        <v>185</v>
      </c>
      <c r="N35" s="100" t="s">
        <v>645</v>
      </c>
      <c r="O35" s="68">
        <v>45992</v>
      </c>
      <c r="P35" s="100" t="s">
        <v>405</v>
      </c>
      <c r="Q35" s="100" t="s">
        <v>612</v>
      </c>
      <c r="R35" s="80">
        <v>657700.54</v>
      </c>
      <c r="S35" s="100" t="s">
        <v>646</v>
      </c>
      <c r="T35" s="100"/>
      <c r="U35" s="98" t="s">
        <v>392</v>
      </c>
      <c r="V35" s="100"/>
      <c r="W35" s="98" t="s">
        <v>12</v>
      </c>
      <c r="X35" s="98" t="s">
        <v>12</v>
      </c>
    </row>
    <row r="36" spans="1:24" ht="87" x14ac:dyDescent="0.35">
      <c r="A36" s="98"/>
      <c r="B36" s="98" t="s">
        <v>227</v>
      </c>
      <c r="C36" s="98">
        <v>27</v>
      </c>
      <c r="D36" s="35">
        <v>16</v>
      </c>
      <c r="E36" s="98">
        <v>6</v>
      </c>
      <c r="F36" s="100" t="s">
        <v>385</v>
      </c>
      <c r="G36" s="100" t="s">
        <v>406</v>
      </c>
      <c r="H36" s="100" t="s">
        <v>407</v>
      </c>
      <c r="I36" s="100" t="s">
        <v>408</v>
      </c>
      <c r="J36" s="102">
        <v>23087.599999999999</v>
      </c>
      <c r="K36" s="99" t="s">
        <v>187</v>
      </c>
      <c r="L36" s="100" t="s">
        <v>185</v>
      </c>
      <c r="M36" s="100" t="s">
        <v>187</v>
      </c>
      <c r="N36" s="100" t="s">
        <v>647</v>
      </c>
      <c r="O36" s="68">
        <v>46113</v>
      </c>
      <c r="P36" s="100" t="s">
        <v>409</v>
      </c>
      <c r="Q36" s="100" t="s">
        <v>648</v>
      </c>
      <c r="R36" s="80">
        <v>19770876.460000001</v>
      </c>
      <c r="S36" s="102" t="s">
        <v>649</v>
      </c>
      <c r="T36" s="100"/>
      <c r="U36" s="98" t="s">
        <v>392</v>
      </c>
      <c r="V36" s="100"/>
      <c r="W36" s="98" t="s">
        <v>12</v>
      </c>
      <c r="X36" s="98" t="s">
        <v>12</v>
      </c>
    </row>
    <row r="37" spans="1:24" ht="43.5" x14ac:dyDescent="0.35">
      <c r="A37" s="98"/>
      <c r="B37" s="98" t="s">
        <v>227</v>
      </c>
      <c r="C37" s="98">
        <v>28</v>
      </c>
      <c r="D37" s="35">
        <v>17</v>
      </c>
      <c r="E37" s="98">
        <v>1</v>
      </c>
      <c r="F37" s="100" t="s">
        <v>385</v>
      </c>
      <c r="G37" s="98" t="s">
        <v>397</v>
      </c>
      <c r="H37" s="100" t="s">
        <v>398</v>
      </c>
      <c r="I37" s="100" t="s">
        <v>399</v>
      </c>
      <c r="J37" s="99">
        <v>6178</v>
      </c>
      <c r="K37" s="99" t="s">
        <v>187</v>
      </c>
      <c r="L37" s="98" t="s">
        <v>187</v>
      </c>
      <c r="M37" s="98" t="s">
        <v>187</v>
      </c>
      <c r="N37" s="100" t="s">
        <v>650</v>
      </c>
      <c r="O37" s="68">
        <v>46113</v>
      </c>
      <c r="P37" s="100" t="s">
        <v>651</v>
      </c>
      <c r="Q37" s="100" t="s">
        <v>652</v>
      </c>
      <c r="R37" s="80">
        <v>8501252.5500000007</v>
      </c>
      <c r="S37" s="100" t="s">
        <v>653</v>
      </c>
      <c r="T37" s="100"/>
      <c r="U37" s="98" t="s">
        <v>392</v>
      </c>
      <c r="V37" s="100"/>
      <c r="W37" s="98" t="s">
        <v>12</v>
      </c>
      <c r="X37" s="98" t="s">
        <v>12</v>
      </c>
    </row>
    <row r="38" spans="1:24" ht="58" x14ac:dyDescent="0.35">
      <c r="A38" s="85" t="s">
        <v>410</v>
      </c>
      <c r="B38" s="100" t="s">
        <v>227</v>
      </c>
      <c r="C38" s="98">
        <v>29</v>
      </c>
      <c r="D38" s="98">
        <v>1</v>
      </c>
      <c r="E38" s="98">
        <v>1</v>
      </c>
      <c r="F38" s="100" t="s">
        <v>410</v>
      </c>
      <c r="G38" s="98" t="s">
        <v>264</v>
      </c>
      <c r="H38" s="100" t="s">
        <v>267</v>
      </c>
      <c r="I38" s="98" t="s">
        <v>270</v>
      </c>
      <c r="J38" s="99">
        <v>2906.66</v>
      </c>
      <c r="K38" s="98" t="s">
        <v>187</v>
      </c>
      <c r="L38" s="98" t="s">
        <v>185</v>
      </c>
      <c r="M38" s="98" t="s">
        <v>185</v>
      </c>
      <c r="N38" s="100" t="s">
        <v>412</v>
      </c>
      <c r="O38" s="100" t="s">
        <v>273</v>
      </c>
      <c r="P38" s="98" t="s">
        <v>413</v>
      </c>
      <c r="Q38" s="100" t="s">
        <v>411</v>
      </c>
      <c r="R38" s="80">
        <v>6048383.4000000004</v>
      </c>
      <c r="S38" s="102" t="s">
        <v>414</v>
      </c>
      <c r="T38" s="100"/>
      <c r="U38" s="98" t="s">
        <v>415</v>
      </c>
      <c r="V38" s="100" t="s">
        <v>274</v>
      </c>
      <c r="W38" s="98" t="s">
        <v>12</v>
      </c>
      <c r="X38" s="98" t="s">
        <v>12</v>
      </c>
    </row>
    <row r="39" spans="1:24" ht="58" x14ac:dyDescent="0.35">
      <c r="A39" s="98"/>
      <c r="B39" s="100" t="s">
        <v>227</v>
      </c>
      <c r="C39" s="104">
        <v>30</v>
      </c>
      <c r="D39" s="98">
        <v>2</v>
      </c>
      <c r="E39" s="98">
        <v>2</v>
      </c>
      <c r="F39" s="100" t="s">
        <v>410</v>
      </c>
      <c r="G39" s="100" t="s">
        <v>265</v>
      </c>
      <c r="H39" s="100" t="s">
        <v>268</v>
      </c>
      <c r="I39" s="98" t="s">
        <v>271</v>
      </c>
      <c r="J39" s="99">
        <v>2083.25</v>
      </c>
      <c r="K39" s="98" t="s">
        <v>187</v>
      </c>
      <c r="L39" s="98" t="s">
        <v>185</v>
      </c>
      <c r="M39" s="98" t="s">
        <v>185</v>
      </c>
      <c r="N39" s="100" t="s">
        <v>272</v>
      </c>
      <c r="O39" s="59">
        <v>45323</v>
      </c>
      <c r="P39" s="98" t="s">
        <v>416</v>
      </c>
      <c r="Q39" s="100" t="s">
        <v>225</v>
      </c>
      <c r="R39" s="80">
        <v>5979987.7699999996</v>
      </c>
      <c r="S39" s="102" t="s">
        <v>417</v>
      </c>
      <c r="T39" s="100"/>
      <c r="U39" s="98" t="s">
        <v>415</v>
      </c>
      <c r="V39" s="100" t="s">
        <v>275</v>
      </c>
      <c r="W39" s="98" t="s">
        <v>12</v>
      </c>
      <c r="X39" s="98" t="s">
        <v>12</v>
      </c>
    </row>
    <row r="40" spans="1:24" ht="145" x14ac:dyDescent="0.35">
      <c r="A40" s="85" t="s">
        <v>161</v>
      </c>
      <c r="B40" s="100" t="s">
        <v>382</v>
      </c>
      <c r="C40" s="104">
        <v>31</v>
      </c>
      <c r="D40" s="35">
        <v>1</v>
      </c>
      <c r="E40" s="100">
        <v>1</v>
      </c>
      <c r="F40" s="100" t="s">
        <v>161</v>
      </c>
      <c r="G40" s="100" t="s">
        <v>168</v>
      </c>
      <c r="H40" s="100" t="s">
        <v>169</v>
      </c>
      <c r="I40" s="100" t="s">
        <v>170</v>
      </c>
      <c r="J40" s="102">
        <v>6083</v>
      </c>
      <c r="K40" s="100" t="s">
        <v>12</v>
      </c>
      <c r="L40" s="100" t="s">
        <v>5</v>
      </c>
      <c r="M40" s="100" t="s">
        <v>12</v>
      </c>
      <c r="N40" s="100" t="s">
        <v>171</v>
      </c>
      <c r="O40" s="100" t="s">
        <v>315</v>
      </c>
      <c r="P40" s="100" t="s">
        <v>172</v>
      </c>
      <c r="Q40" s="100" t="s">
        <v>314</v>
      </c>
      <c r="R40" s="102">
        <v>7700000</v>
      </c>
      <c r="S40" s="102">
        <v>7700000</v>
      </c>
      <c r="T40" s="100"/>
      <c r="U40" s="100" t="s">
        <v>167</v>
      </c>
      <c r="V40" s="60" t="s">
        <v>523</v>
      </c>
      <c r="W40" s="98" t="s">
        <v>12</v>
      </c>
      <c r="X40" s="98"/>
    </row>
    <row r="41" spans="1:24" ht="72.5" x14ac:dyDescent="0.35">
      <c r="A41" s="85" t="s">
        <v>178</v>
      </c>
      <c r="B41" s="98" t="s">
        <v>227</v>
      </c>
      <c r="C41" s="104">
        <v>32</v>
      </c>
      <c r="D41" s="35">
        <v>1</v>
      </c>
      <c r="E41" s="98">
        <v>1</v>
      </c>
      <c r="F41" s="100" t="s">
        <v>178</v>
      </c>
      <c r="G41" s="100" t="s">
        <v>239</v>
      </c>
      <c r="H41" s="100" t="s">
        <v>233</v>
      </c>
      <c r="I41" s="98" t="s">
        <v>247</v>
      </c>
      <c r="J41" s="99">
        <v>7417.9</v>
      </c>
      <c r="K41" s="100" t="s">
        <v>253</v>
      </c>
      <c r="L41" s="98" t="s">
        <v>423</v>
      </c>
      <c r="M41" s="98" t="s">
        <v>187</v>
      </c>
      <c r="N41" s="100" t="s">
        <v>498</v>
      </c>
      <c r="O41" s="100" t="s">
        <v>499</v>
      </c>
      <c r="P41" s="98" t="s">
        <v>500</v>
      </c>
      <c r="Q41" s="100" t="s">
        <v>501</v>
      </c>
      <c r="R41" s="80">
        <v>4872489.83</v>
      </c>
      <c r="S41" s="80" t="s">
        <v>681</v>
      </c>
      <c r="T41" s="100">
        <v>0</v>
      </c>
      <c r="U41" s="98" t="s">
        <v>392</v>
      </c>
      <c r="V41" s="100" t="s">
        <v>502</v>
      </c>
      <c r="W41" s="98" t="s">
        <v>12</v>
      </c>
      <c r="X41" s="98" t="s">
        <v>12</v>
      </c>
    </row>
    <row r="42" spans="1:24" ht="72.5" x14ac:dyDescent="0.35">
      <c r="A42" s="98"/>
      <c r="B42" s="98" t="s">
        <v>227</v>
      </c>
      <c r="C42" s="104">
        <v>33</v>
      </c>
      <c r="D42" s="35">
        <v>2</v>
      </c>
      <c r="E42" s="98">
        <v>1</v>
      </c>
      <c r="F42" s="100" t="s">
        <v>178</v>
      </c>
      <c r="G42" s="98" t="s">
        <v>241</v>
      </c>
      <c r="H42" s="100" t="s">
        <v>235</v>
      </c>
      <c r="I42" s="98" t="s">
        <v>249</v>
      </c>
      <c r="J42" s="99">
        <v>16950.900000000001</v>
      </c>
      <c r="K42" s="100" t="s">
        <v>255</v>
      </c>
      <c r="L42" s="98" t="s">
        <v>423</v>
      </c>
      <c r="M42" s="98" t="s">
        <v>187</v>
      </c>
      <c r="N42" s="100" t="s">
        <v>506</v>
      </c>
      <c r="O42" s="100" t="s">
        <v>507</v>
      </c>
      <c r="P42" s="98" t="s">
        <v>508</v>
      </c>
      <c r="Q42" s="100" t="s">
        <v>501</v>
      </c>
      <c r="R42" s="64">
        <v>8470844.3100000005</v>
      </c>
      <c r="S42" s="224" t="s">
        <v>682</v>
      </c>
      <c r="T42" s="100">
        <v>0</v>
      </c>
      <c r="U42" s="98"/>
      <c r="V42" s="100" t="s">
        <v>502</v>
      </c>
      <c r="W42" s="98" t="s">
        <v>12</v>
      </c>
      <c r="X42" s="98" t="s">
        <v>12</v>
      </c>
    </row>
    <row r="43" spans="1:24" ht="43.5" x14ac:dyDescent="0.35">
      <c r="A43" s="98"/>
      <c r="B43" s="98" t="s">
        <v>227</v>
      </c>
      <c r="C43" s="104">
        <v>34</v>
      </c>
      <c r="D43" s="35">
        <v>3</v>
      </c>
      <c r="E43" s="98">
        <v>1</v>
      </c>
      <c r="F43" s="100" t="s">
        <v>178</v>
      </c>
      <c r="G43" s="98" t="s">
        <v>242</v>
      </c>
      <c r="H43" s="100" t="s">
        <v>236</v>
      </c>
      <c r="I43" s="98" t="s">
        <v>250</v>
      </c>
      <c r="J43" s="99">
        <v>1296.48</v>
      </c>
      <c r="K43" s="100" t="s">
        <v>509</v>
      </c>
      <c r="L43" s="98" t="s">
        <v>423</v>
      </c>
      <c r="M43" s="98" t="s">
        <v>187</v>
      </c>
      <c r="N43" s="100" t="s">
        <v>510</v>
      </c>
      <c r="O43" s="100" t="s">
        <v>511</v>
      </c>
      <c r="P43" s="98" t="s">
        <v>512</v>
      </c>
      <c r="Q43" s="100" t="s">
        <v>501</v>
      </c>
      <c r="R43" s="65">
        <v>2175909.0699999998</v>
      </c>
      <c r="S43" s="225" t="s">
        <v>683</v>
      </c>
      <c r="T43" s="100">
        <v>0</v>
      </c>
      <c r="U43" s="98" t="s">
        <v>392</v>
      </c>
      <c r="V43" s="100" t="s">
        <v>502</v>
      </c>
      <c r="W43" s="98" t="s">
        <v>12</v>
      </c>
      <c r="X43" s="98" t="s">
        <v>12</v>
      </c>
    </row>
    <row r="44" spans="1:24" ht="43.5" x14ac:dyDescent="0.35">
      <c r="A44" s="98"/>
      <c r="B44" s="98" t="s">
        <v>227</v>
      </c>
      <c r="C44" s="104">
        <v>35</v>
      </c>
      <c r="D44" s="35">
        <v>4</v>
      </c>
      <c r="E44" s="98">
        <v>1</v>
      </c>
      <c r="F44" s="100" t="s">
        <v>178</v>
      </c>
      <c r="G44" s="98" t="s">
        <v>243</v>
      </c>
      <c r="H44" s="100" t="s">
        <v>237</v>
      </c>
      <c r="I44" s="98" t="s">
        <v>251</v>
      </c>
      <c r="J44" s="99">
        <v>528.79999999999995</v>
      </c>
      <c r="K44" s="100" t="s">
        <v>188</v>
      </c>
      <c r="L44" s="98" t="s">
        <v>423</v>
      </c>
      <c r="M44" s="98" t="s">
        <v>187</v>
      </c>
      <c r="N44" s="100" t="s">
        <v>513</v>
      </c>
      <c r="O44" s="100" t="s">
        <v>514</v>
      </c>
      <c r="P44" s="98" t="s">
        <v>515</v>
      </c>
      <c r="Q44" s="100" t="s">
        <v>501</v>
      </c>
      <c r="R44" s="65">
        <v>749050.78</v>
      </c>
      <c r="S44" s="225" t="s">
        <v>684</v>
      </c>
      <c r="T44" s="100">
        <v>0</v>
      </c>
      <c r="U44" s="98" t="s">
        <v>392</v>
      </c>
      <c r="V44" s="100" t="s">
        <v>502</v>
      </c>
      <c r="W44" s="98" t="s">
        <v>12</v>
      </c>
      <c r="X44" s="98" t="s">
        <v>12</v>
      </c>
    </row>
    <row r="45" spans="1:24" ht="246.5" x14ac:dyDescent="0.35">
      <c r="A45" s="98"/>
      <c r="B45" s="98" t="s">
        <v>227</v>
      </c>
      <c r="C45" s="104">
        <v>36</v>
      </c>
      <c r="D45" s="35">
        <v>5</v>
      </c>
      <c r="E45" s="98">
        <v>3</v>
      </c>
      <c r="F45" s="100" t="s">
        <v>178</v>
      </c>
      <c r="G45" s="68" t="s">
        <v>419</v>
      </c>
      <c r="H45" s="100" t="s">
        <v>420</v>
      </c>
      <c r="I45" s="100" t="s">
        <v>421</v>
      </c>
      <c r="J45" s="61">
        <v>1035.0999999999999</v>
      </c>
      <c r="K45" s="69" t="s">
        <v>422</v>
      </c>
      <c r="L45" s="100" t="s">
        <v>423</v>
      </c>
      <c r="M45" s="98" t="s">
        <v>185</v>
      </c>
      <c r="N45" s="100" t="s">
        <v>517</v>
      </c>
      <c r="O45" s="100" t="s">
        <v>518</v>
      </c>
      <c r="P45" s="100" t="s">
        <v>519</v>
      </c>
      <c r="Q45" s="100" t="s">
        <v>501</v>
      </c>
      <c r="R45" s="102">
        <v>961446.42</v>
      </c>
      <c r="S45" s="100" t="s">
        <v>520</v>
      </c>
      <c r="T45" s="98"/>
      <c r="U45" s="98" t="s">
        <v>45</v>
      </c>
      <c r="V45" s="100" t="s">
        <v>521</v>
      </c>
      <c r="W45" s="98" t="s">
        <v>12</v>
      </c>
      <c r="X45" s="98" t="s">
        <v>12</v>
      </c>
    </row>
    <row r="46" spans="1:24" ht="87" x14ac:dyDescent="0.35">
      <c r="A46" s="85" t="s">
        <v>424</v>
      </c>
      <c r="B46" s="98" t="s">
        <v>227</v>
      </c>
      <c r="C46" s="104">
        <v>37</v>
      </c>
      <c r="D46" s="35">
        <v>1</v>
      </c>
      <c r="E46" s="98">
        <v>1</v>
      </c>
      <c r="F46" s="98" t="s">
        <v>424</v>
      </c>
      <c r="G46" s="100" t="s">
        <v>451</v>
      </c>
      <c r="H46" s="100" t="s">
        <v>452</v>
      </c>
      <c r="I46" s="98" t="s">
        <v>453</v>
      </c>
      <c r="J46" s="99">
        <v>1430</v>
      </c>
      <c r="K46" s="100" t="s">
        <v>5</v>
      </c>
      <c r="L46" s="100" t="s">
        <v>485</v>
      </c>
      <c r="M46" s="98" t="s">
        <v>12</v>
      </c>
      <c r="N46" s="100" t="s">
        <v>487</v>
      </c>
      <c r="O46" s="100" t="s">
        <v>488</v>
      </c>
      <c r="P46" s="100" t="s">
        <v>455</v>
      </c>
      <c r="Q46" s="100" t="s">
        <v>491</v>
      </c>
      <c r="R46" s="100" t="s">
        <v>493</v>
      </c>
      <c r="S46" s="100" t="s">
        <v>495</v>
      </c>
      <c r="T46" s="63"/>
      <c r="U46" s="100" t="s">
        <v>497</v>
      </c>
      <c r="V46" s="100">
        <v>0</v>
      </c>
      <c r="W46" s="98" t="s">
        <v>12</v>
      </c>
      <c r="X46" s="98" t="s">
        <v>12</v>
      </c>
    </row>
    <row r="47" spans="1:24" ht="87" x14ac:dyDescent="0.35">
      <c r="A47" s="98"/>
      <c r="B47" s="98" t="s">
        <v>227</v>
      </c>
      <c r="C47" s="104">
        <v>38</v>
      </c>
      <c r="D47" s="35">
        <v>2</v>
      </c>
      <c r="E47" s="98">
        <v>1</v>
      </c>
      <c r="F47" s="98" t="s">
        <v>424</v>
      </c>
      <c r="G47" s="100" t="s">
        <v>456</v>
      </c>
      <c r="H47" s="100" t="s">
        <v>457</v>
      </c>
      <c r="I47" s="98" t="s">
        <v>458</v>
      </c>
      <c r="J47" s="99">
        <v>5404.5</v>
      </c>
      <c r="K47" s="100" t="s">
        <v>5</v>
      </c>
      <c r="L47" s="100" t="s">
        <v>486</v>
      </c>
      <c r="M47" s="98" t="s">
        <v>12</v>
      </c>
      <c r="N47" s="100" t="s">
        <v>489</v>
      </c>
      <c r="O47" s="100" t="s">
        <v>488</v>
      </c>
      <c r="P47" s="100" t="s">
        <v>490</v>
      </c>
      <c r="Q47" s="100" t="s">
        <v>492</v>
      </c>
      <c r="R47" s="100" t="s">
        <v>494</v>
      </c>
      <c r="S47" s="100" t="s">
        <v>496</v>
      </c>
      <c r="T47" s="62"/>
      <c r="U47" s="100" t="s">
        <v>497</v>
      </c>
      <c r="V47" s="100">
        <v>0</v>
      </c>
      <c r="W47" s="98" t="s">
        <v>12</v>
      </c>
      <c r="X47" s="98" t="s">
        <v>12</v>
      </c>
    </row>
    <row r="48" spans="1:24" ht="30.75" customHeight="1" x14ac:dyDescent="0.35">
      <c r="A48" s="109" t="s">
        <v>607</v>
      </c>
      <c r="B48" s="109"/>
      <c r="C48" s="109">
        <f>C47</f>
        <v>38</v>
      </c>
      <c r="D48" s="109"/>
      <c r="E48" s="109">
        <f>SUM(E3:E47)</f>
        <v>61</v>
      </c>
      <c r="F48" s="109"/>
      <c r="G48" s="109"/>
      <c r="H48" s="109"/>
      <c r="I48" s="109"/>
      <c r="J48" s="110">
        <f>SUM(J3:J47)</f>
        <v>263859.81</v>
      </c>
    </row>
  </sheetData>
  <mergeCells count="9">
    <mergeCell ref="R14:R15"/>
    <mergeCell ref="S14:S15"/>
    <mergeCell ref="A1:X1"/>
    <mergeCell ref="C3:C9"/>
    <mergeCell ref="D3:D9"/>
    <mergeCell ref="E3:E9"/>
    <mergeCell ref="B14:B15"/>
    <mergeCell ref="C14:C15"/>
    <mergeCell ref="D14:D15"/>
  </mergeCells>
  <dataValidations count="1">
    <dataValidation type="list" allowBlank="1" showInputMessage="1" showErrorMessage="1" sqref="K45" xr:uid="{E9D626B8-885E-476A-88A3-C8485AAC7C4A}">
      <formula1>Izbira</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31CD9-413F-43A5-A7F9-1ADB80488AB6}">
  <sheetPr>
    <tabColor theme="7" tint="0.79998168889431442"/>
  </sheetPr>
  <dimension ref="A1:X43"/>
  <sheetViews>
    <sheetView topLeftCell="A29" workbookViewId="0">
      <selection activeCell="G45" sqref="G45"/>
    </sheetView>
  </sheetViews>
  <sheetFormatPr defaultRowHeight="14.5" x14ac:dyDescent="0.35"/>
  <cols>
    <col min="1" max="1" width="11.26953125" customWidth="1"/>
    <col min="2" max="2" width="11.54296875" customWidth="1"/>
    <col min="3" max="3" width="10.81640625" customWidth="1"/>
    <col min="4" max="4" width="12.54296875" customWidth="1"/>
    <col min="6" max="6" width="10.81640625" customWidth="1"/>
    <col min="7" max="7" width="11" customWidth="1"/>
    <col min="8" max="8" width="27.81640625" customWidth="1"/>
    <col min="9" max="10" width="17.26953125" customWidth="1"/>
    <col min="11" max="11" width="18.26953125" customWidth="1"/>
    <col min="12" max="12" width="33.26953125" customWidth="1"/>
    <col min="14" max="14" width="29.453125" customWidth="1"/>
    <col min="15" max="15" width="43" customWidth="1"/>
    <col min="16" max="16" width="19" customWidth="1"/>
    <col min="17" max="17" width="34.54296875" customWidth="1"/>
    <col min="18" max="18" width="26.81640625" customWidth="1"/>
    <col min="19" max="19" width="19.54296875" customWidth="1"/>
    <col min="20" max="20" width="17.7265625" customWidth="1"/>
    <col min="21" max="21" width="16.1796875" customWidth="1"/>
    <col min="22" max="22" width="86.7265625" customWidth="1"/>
    <col min="23" max="23" width="37.26953125" customWidth="1"/>
  </cols>
  <sheetData>
    <row r="1" spans="1:24" ht="68.25" customHeight="1" x14ac:dyDescent="0.35">
      <c r="A1" s="220" t="s">
        <v>671</v>
      </c>
      <c r="B1" s="221"/>
      <c r="C1" s="221"/>
      <c r="D1" s="221"/>
      <c r="E1" s="221"/>
      <c r="F1" s="221"/>
      <c r="G1" s="221"/>
      <c r="H1" s="221"/>
      <c r="I1" s="221"/>
      <c r="J1" s="221"/>
      <c r="K1" s="221"/>
      <c r="L1" s="221"/>
      <c r="M1" s="221"/>
      <c r="N1" s="221"/>
      <c r="O1" s="221"/>
      <c r="P1" s="221"/>
      <c r="Q1" s="221"/>
      <c r="R1" s="221"/>
      <c r="S1" s="221"/>
      <c r="T1" s="221"/>
      <c r="U1" s="221"/>
      <c r="V1" s="221"/>
      <c r="W1" s="221"/>
      <c r="X1" s="221"/>
    </row>
    <row r="2" spans="1:24" ht="159.5" x14ac:dyDescent="0.35">
      <c r="A2" s="5"/>
      <c r="B2" s="1" t="s">
        <v>365</v>
      </c>
      <c r="C2" s="57" t="s">
        <v>177</v>
      </c>
      <c r="D2" s="45" t="s">
        <v>376</v>
      </c>
      <c r="E2" s="1" t="s">
        <v>176</v>
      </c>
      <c r="F2" s="1" t="s">
        <v>4</v>
      </c>
      <c r="G2" s="39" t="s">
        <v>0</v>
      </c>
      <c r="H2" s="1" t="s">
        <v>1</v>
      </c>
      <c r="I2" s="39" t="s">
        <v>2</v>
      </c>
      <c r="J2" s="40" t="s">
        <v>11</v>
      </c>
      <c r="K2" s="40" t="s">
        <v>3</v>
      </c>
      <c r="L2" s="1" t="s">
        <v>6</v>
      </c>
      <c r="M2" s="1" t="s">
        <v>7</v>
      </c>
      <c r="N2" s="1" t="s">
        <v>8</v>
      </c>
      <c r="O2" s="1" t="s">
        <v>9</v>
      </c>
      <c r="P2" s="39" t="s">
        <v>10</v>
      </c>
      <c r="Q2" s="1" t="s">
        <v>221</v>
      </c>
      <c r="R2" s="40" t="s">
        <v>35</v>
      </c>
      <c r="S2" s="40" t="s">
        <v>219</v>
      </c>
      <c r="T2" s="40" t="s">
        <v>220</v>
      </c>
      <c r="U2" s="1" t="s">
        <v>14</v>
      </c>
      <c r="V2" s="66" t="s">
        <v>13</v>
      </c>
      <c r="W2" s="66" t="s">
        <v>473</v>
      </c>
      <c r="X2" s="67" t="s">
        <v>475</v>
      </c>
    </row>
    <row r="3" spans="1:24" ht="58" x14ac:dyDescent="0.6">
      <c r="A3" s="96" t="s">
        <v>368</v>
      </c>
      <c r="B3" s="100" t="s">
        <v>346</v>
      </c>
      <c r="C3" s="98">
        <v>1</v>
      </c>
      <c r="D3" s="98">
        <v>1</v>
      </c>
      <c r="E3" s="98">
        <v>1</v>
      </c>
      <c r="F3" s="98" t="s">
        <v>15</v>
      </c>
      <c r="G3" s="98" t="s">
        <v>19</v>
      </c>
      <c r="H3" s="100" t="s">
        <v>20</v>
      </c>
      <c r="I3" s="100" t="s">
        <v>21</v>
      </c>
      <c r="J3" s="99">
        <v>912</v>
      </c>
      <c r="K3" s="98" t="s">
        <v>16</v>
      </c>
      <c r="L3" s="98" t="s">
        <v>12</v>
      </c>
      <c r="M3" s="98" t="s">
        <v>12</v>
      </c>
      <c r="N3" s="100" t="s">
        <v>17</v>
      </c>
      <c r="O3" s="100" t="s">
        <v>199</v>
      </c>
      <c r="P3" s="100" t="s">
        <v>39</v>
      </c>
      <c r="Q3" s="100" t="s">
        <v>37</v>
      </c>
      <c r="R3" s="102">
        <v>130392.66</v>
      </c>
      <c r="S3" s="102" t="s">
        <v>40</v>
      </c>
      <c r="T3" s="102"/>
      <c r="U3" s="100" t="s">
        <v>38</v>
      </c>
      <c r="V3" s="100" t="s">
        <v>281</v>
      </c>
      <c r="W3" s="101" t="s">
        <v>12</v>
      </c>
      <c r="X3" s="101"/>
    </row>
    <row r="4" spans="1:24" ht="58" x14ac:dyDescent="0.35">
      <c r="A4" s="98"/>
      <c r="B4" s="100" t="s">
        <v>346</v>
      </c>
      <c r="C4" s="98">
        <v>2</v>
      </c>
      <c r="D4" s="98">
        <v>2</v>
      </c>
      <c r="E4" s="98">
        <v>1</v>
      </c>
      <c r="F4" s="98" t="s">
        <v>15</v>
      </c>
      <c r="G4" s="98" t="s">
        <v>22</v>
      </c>
      <c r="H4" s="100" t="s">
        <v>23</v>
      </c>
      <c r="I4" s="98" t="s">
        <v>24</v>
      </c>
      <c r="J4" s="99">
        <v>809.22</v>
      </c>
      <c r="K4" s="98" t="s">
        <v>16</v>
      </c>
      <c r="L4" s="98" t="s">
        <v>12</v>
      </c>
      <c r="M4" s="98" t="s">
        <v>12</v>
      </c>
      <c r="N4" s="100" t="s">
        <v>17</v>
      </c>
      <c r="O4" s="100" t="s">
        <v>200</v>
      </c>
      <c r="P4" s="98" t="s">
        <v>25</v>
      </c>
      <c r="Q4" s="100" t="s">
        <v>37</v>
      </c>
      <c r="R4" s="102">
        <v>352856.17</v>
      </c>
      <c r="S4" s="102" t="s">
        <v>40</v>
      </c>
      <c r="T4" s="102"/>
      <c r="U4" s="100" t="s">
        <v>36</v>
      </c>
      <c r="V4" s="100" t="s">
        <v>282</v>
      </c>
      <c r="W4" s="101" t="s">
        <v>12</v>
      </c>
      <c r="X4" s="101"/>
    </row>
    <row r="5" spans="1:24" ht="87" x14ac:dyDescent="0.35">
      <c r="A5" s="37"/>
      <c r="B5" s="57"/>
      <c r="C5" s="98">
        <v>3</v>
      </c>
      <c r="D5" s="98">
        <v>3</v>
      </c>
      <c r="E5" s="98">
        <v>3</v>
      </c>
      <c r="F5" s="98" t="s">
        <v>15</v>
      </c>
      <c r="G5" s="87" t="s">
        <v>467</v>
      </c>
      <c r="H5" s="100" t="s">
        <v>469</v>
      </c>
      <c r="I5" s="87" t="s">
        <v>468</v>
      </c>
      <c r="J5" s="88">
        <v>20637.2</v>
      </c>
      <c r="K5" s="98" t="s">
        <v>12</v>
      </c>
      <c r="L5" s="98" t="s">
        <v>12</v>
      </c>
      <c r="M5" s="98" t="s">
        <v>12</v>
      </c>
      <c r="N5" s="100" t="s">
        <v>17</v>
      </c>
      <c r="O5" s="100" t="s">
        <v>336</v>
      </c>
      <c r="P5" s="98" t="s">
        <v>26</v>
      </c>
      <c r="Q5" s="100" t="s">
        <v>201</v>
      </c>
      <c r="R5" s="89">
        <v>3680533.4</v>
      </c>
      <c r="S5" s="102" t="s">
        <v>227</v>
      </c>
      <c r="T5" s="102"/>
      <c r="U5" s="100" t="s">
        <v>36</v>
      </c>
      <c r="V5" s="100" t="s">
        <v>609</v>
      </c>
      <c r="W5" s="101" t="s">
        <v>12</v>
      </c>
      <c r="X5" s="101" t="s">
        <v>12</v>
      </c>
    </row>
    <row r="6" spans="1:24" ht="43.5" x14ac:dyDescent="0.35">
      <c r="A6" s="98"/>
      <c r="B6" s="100" t="s">
        <v>346</v>
      </c>
      <c r="C6" s="98">
        <v>4</v>
      </c>
      <c r="D6" s="98">
        <v>4</v>
      </c>
      <c r="E6" s="98">
        <v>1</v>
      </c>
      <c r="F6" s="98" t="s">
        <v>15</v>
      </c>
      <c r="G6" s="98" t="s">
        <v>27</v>
      </c>
      <c r="H6" s="100" t="s">
        <v>28</v>
      </c>
      <c r="I6" s="98" t="s">
        <v>29</v>
      </c>
      <c r="J6" s="99">
        <v>328</v>
      </c>
      <c r="K6" s="98" t="s">
        <v>16</v>
      </c>
      <c r="L6" s="98" t="s">
        <v>12</v>
      </c>
      <c r="M6" s="98" t="s">
        <v>12</v>
      </c>
      <c r="N6" s="100" t="s">
        <v>17</v>
      </c>
      <c r="O6" s="100" t="s">
        <v>202</v>
      </c>
      <c r="P6" s="98" t="s">
        <v>18</v>
      </c>
      <c r="Q6" s="100" t="s">
        <v>37</v>
      </c>
      <c r="R6" s="99">
        <v>33473.24</v>
      </c>
      <c r="S6" s="102" t="s">
        <v>40</v>
      </c>
      <c r="T6" s="102"/>
      <c r="U6" s="100" t="s">
        <v>36</v>
      </c>
      <c r="V6" s="100" t="s">
        <v>283</v>
      </c>
      <c r="W6" s="101" t="s">
        <v>12</v>
      </c>
      <c r="X6" s="101"/>
    </row>
    <row r="7" spans="1:24" ht="87" x14ac:dyDescent="0.35">
      <c r="A7" s="37"/>
      <c r="B7" s="57"/>
      <c r="C7" s="98">
        <v>5</v>
      </c>
      <c r="D7" s="98">
        <v>5</v>
      </c>
      <c r="E7" s="98">
        <v>1</v>
      </c>
      <c r="F7" s="98" t="s">
        <v>15</v>
      </c>
      <c r="G7" s="98" t="s">
        <v>30</v>
      </c>
      <c r="H7" s="100" t="s">
        <v>31</v>
      </c>
      <c r="I7" s="98" t="s">
        <v>32</v>
      </c>
      <c r="J7" s="99">
        <v>6010.72</v>
      </c>
      <c r="K7" s="98" t="s">
        <v>16</v>
      </c>
      <c r="L7" s="98" t="s">
        <v>12</v>
      </c>
      <c r="M7" s="98" t="s">
        <v>12</v>
      </c>
      <c r="N7" s="100" t="s">
        <v>17</v>
      </c>
      <c r="O7" s="100" t="s">
        <v>337</v>
      </c>
      <c r="P7" s="98" t="s">
        <v>33</v>
      </c>
      <c r="Q7" s="100" t="s">
        <v>201</v>
      </c>
      <c r="R7" s="90">
        <v>2056951.52</v>
      </c>
      <c r="S7" s="102" t="s">
        <v>227</v>
      </c>
      <c r="T7" s="102"/>
      <c r="U7" s="100" t="s">
        <v>36</v>
      </c>
      <c r="V7" s="100" t="s">
        <v>609</v>
      </c>
      <c r="W7" s="101" t="s">
        <v>12</v>
      </c>
      <c r="X7" s="101" t="s">
        <v>12</v>
      </c>
    </row>
    <row r="8" spans="1:24" ht="72.5" x14ac:dyDescent="0.35">
      <c r="A8" s="98"/>
      <c r="B8" s="100" t="s">
        <v>346</v>
      </c>
      <c r="C8" s="98">
        <v>6</v>
      </c>
      <c r="D8" s="98">
        <v>6</v>
      </c>
      <c r="E8" s="98">
        <v>7</v>
      </c>
      <c r="F8" s="98" t="s">
        <v>15</v>
      </c>
      <c r="G8" s="100" t="s">
        <v>222</v>
      </c>
      <c r="H8" s="100" t="s">
        <v>223</v>
      </c>
      <c r="I8" s="98" t="s">
        <v>34</v>
      </c>
      <c r="J8" s="99">
        <v>16884</v>
      </c>
      <c r="K8" s="98" t="s">
        <v>5</v>
      </c>
      <c r="L8" s="98" t="s">
        <v>224</v>
      </c>
      <c r="M8" s="98" t="s">
        <v>224</v>
      </c>
      <c r="N8" s="100" t="s">
        <v>228</v>
      </c>
      <c r="O8" s="98" t="s">
        <v>338</v>
      </c>
      <c r="P8" s="98"/>
      <c r="Q8" s="100" t="s">
        <v>340</v>
      </c>
      <c r="R8" s="99">
        <v>17195843</v>
      </c>
      <c r="S8" s="102">
        <v>8735838</v>
      </c>
      <c r="T8" s="100"/>
      <c r="U8" s="100"/>
      <c r="V8" s="100" t="s">
        <v>374</v>
      </c>
      <c r="W8" s="101" t="s">
        <v>12</v>
      </c>
      <c r="X8" s="101"/>
    </row>
    <row r="9" spans="1:24" ht="43.5" x14ac:dyDescent="0.35">
      <c r="A9" s="98"/>
      <c r="B9" s="100" t="s">
        <v>346</v>
      </c>
      <c r="C9" s="98">
        <v>7</v>
      </c>
      <c r="D9" s="98">
        <v>7</v>
      </c>
      <c r="E9" s="98">
        <v>1</v>
      </c>
      <c r="F9" s="98" t="s">
        <v>15</v>
      </c>
      <c r="G9" s="100" t="s">
        <v>230</v>
      </c>
      <c r="H9" s="100" t="s">
        <v>231</v>
      </c>
      <c r="I9" s="98" t="s">
        <v>232</v>
      </c>
      <c r="J9" s="99">
        <v>1773</v>
      </c>
      <c r="K9" s="98" t="s">
        <v>5</v>
      </c>
      <c r="L9" s="98" t="s">
        <v>224</v>
      </c>
      <c r="M9" s="98" t="s">
        <v>224</v>
      </c>
      <c r="N9" s="100" t="s">
        <v>229</v>
      </c>
      <c r="O9" s="98" t="s">
        <v>339</v>
      </c>
      <c r="P9" s="98"/>
      <c r="Q9" s="100" t="s">
        <v>340</v>
      </c>
      <c r="R9" s="99">
        <v>2748323</v>
      </c>
      <c r="S9" s="102">
        <v>2748323</v>
      </c>
      <c r="T9" s="100"/>
      <c r="U9" s="100"/>
      <c r="V9" s="100" t="s">
        <v>341</v>
      </c>
      <c r="W9" s="101" t="s">
        <v>12</v>
      </c>
      <c r="X9" s="101"/>
    </row>
    <row r="10" spans="1:24" ht="43.5" x14ac:dyDescent="0.35">
      <c r="A10" s="85" t="s">
        <v>41</v>
      </c>
      <c r="B10" s="100" t="s">
        <v>369</v>
      </c>
      <c r="C10" s="98">
        <v>8</v>
      </c>
      <c r="D10" s="35">
        <v>1</v>
      </c>
      <c r="E10" s="98">
        <v>1</v>
      </c>
      <c r="F10" s="98" t="s">
        <v>41</v>
      </c>
      <c r="G10" s="98" t="s">
        <v>50</v>
      </c>
      <c r="H10" s="100" t="s">
        <v>51</v>
      </c>
      <c r="I10" s="98" t="s">
        <v>52</v>
      </c>
      <c r="J10" s="99">
        <v>265</v>
      </c>
      <c r="K10" s="98" t="s">
        <v>5</v>
      </c>
      <c r="L10" s="98" t="s">
        <v>12</v>
      </c>
      <c r="M10" s="98" t="s">
        <v>12</v>
      </c>
      <c r="N10" s="100" t="s">
        <v>53</v>
      </c>
      <c r="O10" s="98" t="s">
        <v>54</v>
      </c>
      <c r="P10" s="98" t="s">
        <v>43</v>
      </c>
      <c r="Q10" s="100" t="s">
        <v>44</v>
      </c>
      <c r="R10" s="102">
        <v>80000</v>
      </c>
      <c r="S10" s="102">
        <v>52800</v>
      </c>
      <c r="T10" s="102">
        <v>27200</v>
      </c>
      <c r="U10" s="98" t="s">
        <v>45</v>
      </c>
      <c r="V10" s="98" t="s">
        <v>46</v>
      </c>
      <c r="W10" s="98" t="s">
        <v>12</v>
      </c>
      <c r="X10" s="98"/>
    </row>
    <row r="11" spans="1:24" ht="43.5" x14ac:dyDescent="0.35">
      <c r="A11" s="76"/>
      <c r="B11" s="100" t="s">
        <v>369</v>
      </c>
      <c r="C11" s="98">
        <v>9</v>
      </c>
      <c r="D11" s="35">
        <v>2</v>
      </c>
      <c r="E11" s="98">
        <v>1</v>
      </c>
      <c r="F11" s="98" t="s">
        <v>41</v>
      </c>
      <c r="G11" s="98" t="s">
        <v>55</v>
      </c>
      <c r="H11" s="100" t="s">
        <v>56</v>
      </c>
      <c r="I11" s="98" t="s">
        <v>52</v>
      </c>
      <c r="J11" s="99">
        <v>1250</v>
      </c>
      <c r="K11" s="98" t="s">
        <v>5</v>
      </c>
      <c r="L11" s="98" t="s">
        <v>12</v>
      </c>
      <c r="M11" s="98" t="s">
        <v>12</v>
      </c>
      <c r="N11" s="100" t="s">
        <v>53</v>
      </c>
      <c r="O11" s="98" t="s">
        <v>54</v>
      </c>
      <c r="P11" s="98" t="s">
        <v>43</v>
      </c>
      <c r="Q11" s="100" t="s">
        <v>44</v>
      </c>
      <c r="R11" s="102">
        <v>500000</v>
      </c>
      <c r="S11" s="102">
        <v>330000</v>
      </c>
      <c r="T11" s="102">
        <v>170000</v>
      </c>
      <c r="U11" s="98" t="s">
        <v>45</v>
      </c>
      <c r="V11" s="98" t="s">
        <v>46</v>
      </c>
      <c r="W11" s="98" t="s">
        <v>12</v>
      </c>
      <c r="X11" s="98"/>
    </row>
    <row r="12" spans="1:24" ht="43.5" x14ac:dyDescent="0.35">
      <c r="A12" s="76"/>
      <c r="B12" s="100" t="s">
        <v>369</v>
      </c>
      <c r="C12" s="98">
        <v>10</v>
      </c>
      <c r="D12" s="35">
        <v>3</v>
      </c>
      <c r="E12" s="98">
        <v>1</v>
      </c>
      <c r="F12" s="98" t="s">
        <v>41</v>
      </c>
      <c r="G12" s="98" t="s">
        <v>57</v>
      </c>
      <c r="H12" s="100" t="s">
        <v>58</v>
      </c>
      <c r="I12" s="98" t="s">
        <v>52</v>
      </c>
      <c r="J12" s="99">
        <v>329</v>
      </c>
      <c r="K12" s="98" t="s">
        <v>5</v>
      </c>
      <c r="L12" s="98" t="s">
        <v>12</v>
      </c>
      <c r="M12" s="98" t="s">
        <v>12</v>
      </c>
      <c r="N12" s="100" t="s">
        <v>53</v>
      </c>
      <c r="O12" s="98" t="s">
        <v>54</v>
      </c>
      <c r="P12" s="98" t="s">
        <v>43</v>
      </c>
      <c r="Q12" s="100" t="s">
        <v>44</v>
      </c>
      <c r="R12" s="102">
        <v>132000</v>
      </c>
      <c r="S12" s="102">
        <v>87120</v>
      </c>
      <c r="T12" s="102">
        <v>44880</v>
      </c>
      <c r="U12" s="98" t="s">
        <v>45</v>
      </c>
      <c r="V12" s="98" t="s">
        <v>46</v>
      </c>
      <c r="W12" s="98" t="s">
        <v>12</v>
      </c>
      <c r="X12" s="98"/>
    </row>
    <row r="13" spans="1:24" ht="43.5" x14ac:dyDescent="0.35">
      <c r="A13" s="76"/>
      <c r="B13" s="100" t="s">
        <v>369</v>
      </c>
      <c r="C13" s="98">
        <v>11</v>
      </c>
      <c r="D13" s="35">
        <v>4</v>
      </c>
      <c r="E13" s="98">
        <v>1</v>
      </c>
      <c r="F13" s="98" t="s">
        <v>41</v>
      </c>
      <c r="G13" s="98" t="s">
        <v>59</v>
      </c>
      <c r="H13" s="100" t="s">
        <v>60</v>
      </c>
      <c r="I13" s="98" t="s">
        <v>52</v>
      </c>
      <c r="J13" s="99">
        <v>4632</v>
      </c>
      <c r="K13" s="98" t="s">
        <v>5</v>
      </c>
      <c r="L13" s="98" t="s">
        <v>12</v>
      </c>
      <c r="M13" s="98" t="s">
        <v>12</v>
      </c>
      <c r="N13" s="100" t="s">
        <v>53</v>
      </c>
      <c r="O13" s="98" t="s">
        <v>54</v>
      </c>
      <c r="P13" s="98" t="s">
        <v>43</v>
      </c>
      <c r="Q13" s="100" t="s">
        <v>44</v>
      </c>
      <c r="R13" s="102">
        <v>1390000</v>
      </c>
      <c r="S13" s="102">
        <v>917400</v>
      </c>
      <c r="T13" s="102">
        <v>472600</v>
      </c>
      <c r="U13" s="98" t="s">
        <v>45</v>
      </c>
      <c r="V13" s="98" t="s">
        <v>46</v>
      </c>
      <c r="W13" s="98" t="s">
        <v>12</v>
      </c>
      <c r="X13" s="98"/>
    </row>
    <row r="14" spans="1:24" ht="43.5" x14ac:dyDescent="0.35">
      <c r="A14" s="76"/>
      <c r="B14" s="100" t="s">
        <v>369</v>
      </c>
      <c r="C14" s="98">
        <v>12</v>
      </c>
      <c r="D14" s="35">
        <v>5</v>
      </c>
      <c r="E14" s="98">
        <v>1</v>
      </c>
      <c r="F14" s="98" t="s">
        <v>41</v>
      </c>
      <c r="G14" s="98" t="s">
        <v>61</v>
      </c>
      <c r="H14" s="100" t="s">
        <v>62</v>
      </c>
      <c r="I14" s="98" t="s">
        <v>52</v>
      </c>
      <c r="J14" s="99">
        <v>3155</v>
      </c>
      <c r="K14" s="98" t="s">
        <v>5</v>
      </c>
      <c r="L14" s="98" t="s">
        <v>12</v>
      </c>
      <c r="M14" s="98" t="s">
        <v>12</v>
      </c>
      <c r="N14" s="100" t="s">
        <v>53</v>
      </c>
      <c r="O14" s="98" t="s">
        <v>54</v>
      </c>
      <c r="P14" s="98" t="s">
        <v>43</v>
      </c>
      <c r="Q14" s="100" t="s">
        <v>44</v>
      </c>
      <c r="R14" s="102">
        <v>1104000</v>
      </c>
      <c r="S14" s="102">
        <v>728640</v>
      </c>
      <c r="T14" s="102">
        <v>375360</v>
      </c>
      <c r="U14" s="98" t="s">
        <v>45</v>
      </c>
      <c r="V14" s="98" t="s">
        <v>46</v>
      </c>
      <c r="W14" s="98" t="s">
        <v>12</v>
      </c>
      <c r="X14" s="98"/>
    </row>
    <row r="15" spans="1:24" ht="29" x14ac:dyDescent="0.35">
      <c r="A15" s="76"/>
      <c r="B15" s="100" t="s">
        <v>369</v>
      </c>
      <c r="C15" s="98">
        <v>13</v>
      </c>
      <c r="D15" s="35">
        <v>6</v>
      </c>
      <c r="E15" s="22">
        <v>1</v>
      </c>
      <c r="F15" s="22" t="s">
        <v>41</v>
      </c>
      <c r="G15" s="22" t="s">
        <v>63</v>
      </c>
      <c r="H15" s="19" t="s">
        <v>64</v>
      </c>
      <c r="I15" s="19" t="s">
        <v>65</v>
      </c>
      <c r="J15" s="28">
        <v>1358</v>
      </c>
      <c r="K15" s="22" t="s">
        <v>5</v>
      </c>
      <c r="L15" s="22" t="s">
        <v>12</v>
      </c>
      <c r="M15" s="22" t="s">
        <v>12</v>
      </c>
      <c r="N15" s="19" t="s">
        <v>277</v>
      </c>
      <c r="O15" s="22" t="s">
        <v>54</v>
      </c>
      <c r="P15" s="22" t="s">
        <v>43</v>
      </c>
      <c r="Q15" s="19" t="s">
        <v>44</v>
      </c>
      <c r="R15" s="21">
        <v>373450</v>
      </c>
      <c r="S15" s="21">
        <v>336105</v>
      </c>
      <c r="T15" s="21">
        <v>37345</v>
      </c>
      <c r="U15" s="22" t="s">
        <v>45</v>
      </c>
      <c r="V15" s="23" t="s">
        <v>46</v>
      </c>
      <c r="W15" s="98" t="s">
        <v>12</v>
      </c>
      <c r="X15" s="98"/>
    </row>
    <row r="16" spans="1:24" ht="29" x14ac:dyDescent="0.35">
      <c r="A16" s="76"/>
      <c r="B16" s="100" t="s">
        <v>369</v>
      </c>
      <c r="C16" s="98">
        <v>14</v>
      </c>
      <c r="D16" s="35">
        <v>7</v>
      </c>
      <c r="E16" s="22">
        <v>1</v>
      </c>
      <c r="F16" s="22" t="s">
        <v>41</v>
      </c>
      <c r="G16" s="22" t="s">
        <v>67</v>
      </c>
      <c r="H16" s="19" t="s">
        <v>64</v>
      </c>
      <c r="I16" s="19" t="s">
        <v>65</v>
      </c>
      <c r="J16" s="28">
        <v>1358</v>
      </c>
      <c r="K16" s="22" t="s">
        <v>5</v>
      </c>
      <c r="L16" s="22" t="s">
        <v>12</v>
      </c>
      <c r="M16" s="22" t="s">
        <v>12</v>
      </c>
      <c r="N16" s="19" t="s">
        <v>278</v>
      </c>
      <c r="O16" s="22" t="s">
        <v>54</v>
      </c>
      <c r="P16" s="22" t="s">
        <v>43</v>
      </c>
      <c r="Q16" s="19" t="s">
        <v>44</v>
      </c>
      <c r="R16" s="21">
        <v>373450</v>
      </c>
      <c r="S16" s="21">
        <v>336105</v>
      </c>
      <c r="T16" s="21">
        <v>37345</v>
      </c>
      <c r="U16" s="22" t="s">
        <v>45</v>
      </c>
      <c r="V16" s="23" t="s">
        <v>46</v>
      </c>
      <c r="W16" s="98" t="s">
        <v>12</v>
      </c>
      <c r="X16" s="98"/>
    </row>
    <row r="17" spans="1:24" ht="29" x14ac:dyDescent="0.35">
      <c r="A17" s="76"/>
      <c r="B17" s="100" t="s">
        <v>369</v>
      </c>
      <c r="C17" s="98">
        <v>15</v>
      </c>
      <c r="D17" s="35">
        <v>8</v>
      </c>
      <c r="E17" s="22">
        <v>1</v>
      </c>
      <c r="F17" s="22" t="s">
        <v>41</v>
      </c>
      <c r="G17" s="22" t="s">
        <v>68</v>
      </c>
      <c r="H17" s="19" t="s">
        <v>64</v>
      </c>
      <c r="I17" s="19" t="s">
        <v>65</v>
      </c>
      <c r="J17" s="28">
        <v>1358</v>
      </c>
      <c r="K17" s="22" t="s">
        <v>5</v>
      </c>
      <c r="L17" s="22" t="s">
        <v>12</v>
      </c>
      <c r="M17" s="22" t="s">
        <v>12</v>
      </c>
      <c r="N17" s="19" t="s">
        <v>278</v>
      </c>
      <c r="O17" s="22" t="s">
        <v>54</v>
      </c>
      <c r="P17" s="22" t="s">
        <v>43</v>
      </c>
      <c r="Q17" s="19" t="s">
        <v>44</v>
      </c>
      <c r="R17" s="21">
        <v>373450</v>
      </c>
      <c r="S17" s="21">
        <v>336105</v>
      </c>
      <c r="T17" s="21">
        <v>37345</v>
      </c>
      <c r="U17" s="22" t="s">
        <v>45</v>
      </c>
      <c r="V17" s="23" t="s">
        <v>46</v>
      </c>
      <c r="W17" s="98" t="s">
        <v>12</v>
      </c>
      <c r="X17" s="98"/>
    </row>
    <row r="18" spans="1:24" ht="29" x14ac:dyDescent="0.35">
      <c r="A18" s="76"/>
      <c r="B18" s="100" t="s">
        <v>369</v>
      </c>
      <c r="C18" s="98">
        <v>16</v>
      </c>
      <c r="D18" s="35">
        <v>9</v>
      </c>
      <c r="E18" s="22">
        <v>1</v>
      </c>
      <c r="F18" s="22" t="s">
        <v>41</v>
      </c>
      <c r="G18" s="22" t="s">
        <v>69</v>
      </c>
      <c r="H18" s="19" t="s">
        <v>64</v>
      </c>
      <c r="I18" s="19" t="s">
        <v>65</v>
      </c>
      <c r="J18" s="28">
        <v>1358</v>
      </c>
      <c r="K18" s="22" t="s">
        <v>5</v>
      </c>
      <c r="L18" s="22" t="s">
        <v>12</v>
      </c>
      <c r="M18" s="22" t="s">
        <v>12</v>
      </c>
      <c r="N18" s="19" t="s">
        <v>278</v>
      </c>
      <c r="O18" s="22" t="s">
        <v>54</v>
      </c>
      <c r="P18" s="22" t="s">
        <v>43</v>
      </c>
      <c r="Q18" s="19" t="s">
        <v>44</v>
      </c>
      <c r="R18" s="21">
        <v>373450</v>
      </c>
      <c r="S18" s="21">
        <v>336105</v>
      </c>
      <c r="T18" s="21">
        <v>37345</v>
      </c>
      <c r="U18" s="22" t="s">
        <v>45</v>
      </c>
      <c r="V18" s="23" t="s">
        <v>46</v>
      </c>
      <c r="W18" s="98" t="s">
        <v>12</v>
      </c>
      <c r="X18" s="98"/>
    </row>
    <row r="19" spans="1:24" ht="29" x14ac:dyDescent="0.35">
      <c r="A19" s="76"/>
      <c r="B19" s="100" t="s">
        <v>369</v>
      </c>
      <c r="C19" s="98">
        <v>17</v>
      </c>
      <c r="D19" s="35">
        <v>10</v>
      </c>
      <c r="E19" s="22">
        <v>1</v>
      </c>
      <c r="F19" s="22" t="s">
        <v>41</v>
      </c>
      <c r="G19" s="22" t="s">
        <v>70</v>
      </c>
      <c r="H19" s="19" t="s">
        <v>64</v>
      </c>
      <c r="I19" s="19" t="s">
        <v>65</v>
      </c>
      <c r="J19" s="28">
        <v>1358</v>
      </c>
      <c r="K19" s="22" t="s">
        <v>5</v>
      </c>
      <c r="L19" s="22" t="s">
        <v>12</v>
      </c>
      <c r="M19" s="22" t="s">
        <v>12</v>
      </c>
      <c r="N19" s="19" t="s">
        <v>278</v>
      </c>
      <c r="O19" s="22" t="s">
        <v>54</v>
      </c>
      <c r="P19" s="22" t="s">
        <v>43</v>
      </c>
      <c r="Q19" s="19" t="s">
        <v>44</v>
      </c>
      <c r="R19" s="21">
        <v>373450</v>
      </c>
      <c r="S19" s="21">
        <v>336105</v>
      </c>
      <c r="T19" s="21">
        <v>37345</v>
      </c>
      <c r="U19" s="22" t="s">
        <v>45</v>
      </c>
      <c r="V19" s="23" t="s">
        <v>46</v>
      </c>
      <c r="W19" s="98" t="s">
        <v>12</v>
      </c>
      <c r="X19" s="98"/>
    </row>
    <row r="20" spans="1:24" ht="29" x14ac:dyDescent="0.35">
      <c r="A20" s="76"/>
      <c r="B20" s="100" t="s">
        <v>369</v>
      </c>
      <c r="C20" s="98">
        <v>18</v>
      </c>
      <c r="D20" s="35">
        <v>11</v>
      </c>
      <c r="E20" s="22">
        <v>1</v>
      </c>
      <c r="F20" s="22" t="s">
        <v>41</v>
      </c>
      <c r="G20" s="22" t="s">
        <v>71</v>
      </c>
      <c r="H20" s="19" t="s">
        <v>64</v>
      </c>
      <c r="I20" s="19" t="s">
        <v>65</v>
      </c>
      <c r="J20" s="28">
        <v>1483</v>
      </c>
      <c r="K20" s="22" t="s">
        <v>5</v>
      </c>
      <c r="L20" s="22" t="s">
        <v>12</v>
      </c>
      <c r="M20" s="22" t="s">
        <v>12</v>
      </c>
      <c r="N20" s="19" t="s">
        <v>278</v>
      </c>
      <c r="O20" s="22" t="s">
        <v>54</v>
      </c>
      <c r="P20" s="22" t="s">
        <v>43</v>
      </c>
      <c r="Q20" s="19" t="s">
        <v>44</v>
      </c>
      <c r="R20" s="21">
        <v>407825</v>
      </c>
      <c r="S20" s="21">
        <v>367042.5</v>
      </c>
      <c r="T20" s="21">
        <v>40782.5</v>
      </c>
      <c r="U20" s="22" t="s">
        <v>45</v>
      </c>
      <c r="V20" s="23" t="s">
        <v>46</v>
      </c>
      <c r="W20" s="98" t="s">
        <v>12</v>
      </c>
      <c r="X20" s="98"/>
    </row>
    <row r="21" spans="1:24" ht="29" x14ac:dyDescent="0.35">
      <c r="A21" s="76"/>
      <c r="B21" s="100" t="s">
        <v>369</v>
      </c>
      <c r="C21" s="98">
        <v>19</v>
      </c>
      <c r="D21" s="35">
        <v>12</v>
      </c>
      <c r="E21" s="22">
        <v>1</v>
      </c>
      <c r="F21" s="22" t="s">
        <v>41</v>
      </c>
      <c r="G21" s="22" t="s">
        <v>72</v>
      </c>
      <c r="H21" s="19" t="s">
        <v>64</v>
      </c>
      <c r="I21" s="19" t="s">
        <v>65</v>
      </c>
      <c r="J21" s="28">
        <v>1483</v>
      </c>
      <c r="K21" s="22" t="s">
        <v>5</v>
      </c>
      <c r="L21" s="22" t="s">
        <v>12</v>
      </c>
      <c r="M21" s="22" t="s">
        <v>12</v>
      </c>
      <c r="N21" s="19" t="s">
        <v>278</v>
      </c>
      <c r="O21" s="22" t="s">
        <v>54</v>
      </c>
      <c r="P21" s="22" t="s">
        <v>43</v>
      </c>
      <c r="Q21" s="19" t="s">
        <v>44</v>
      </c>
      <c r="R21" s="21">
        <v>407825</v>
      </c>
      <c r="S21" s="21">
        <v>367042.5</v>
      </c>
      <c r="T21" s="21">
        <v>40782.5</v>
      </c>
      <c r="U21" s="22" t="s">
        <v>45</v>
      </c>
      <c r="V21" s="23" t="s">
        <v>46</v>
      </c>
      <c r="W21" s="98" t="s">
        <v>12</v>
      </c>
      <c r="X21" s="98"/>
    </row>
    <row r="22" spans="1:24" ht="29" x14ac:dyDescent="0.35">
      <c r="A22" s="76"/>
      <c r="B22" s="100" t="s">
        <v>369</v>
      </c>
      <c r="C22" s="98">
        <v>20</v>
      </c>
      <c r="D22" s="35">
        <v>13</v>
      </c>
      <c r="E22" s="22">
        <v>1</v>
      </c>
      <c r="F22" s="22" t="s">
        <v>41</v>
      </c>
      <c r="G22" s="22" t="s">
        <v>73</v>
      </c>
      <c r="H22" s="19" t="s">
        <v>47</v>
      </c>
      <c r="I22" s="19" t="s">
        <v>65</v>
      </c>
      <c r="J22" s="28">
        <v>776</v>
      </c>
      <c r="K22" s="22" t="s">
        <v>5</v>
      </c>
      <c r="L22" s="22" t="s">
        <v>12</v>
      </c>
      <c r="M22" s="22" t="s">
        <v>12</v>
      </c>
      <c r="N22" s="19" t="s">
        <v>278</v>
      </c>
      <c r="O22" s="22" t="s">
        <v>54</v>
      </c>
      <c r="P22" s="22" t="s">
        <v>43</v>
      </c>
      <c r="Q22" s="19" t="s">
        <v>44</v>
      </c>
      <c r="R22" s="21">
        <v>213400</v>
      </c>
      <c r="S22" s="21">
        <v>192060</v>
      </c>
      <c r="T22" s="21">
        <v>21340</v>
      </c>
      <c r="U22" s="22" t="s">
        <v>45</v>
      </c>
      <c r="V22" s="23" t="s">
        <v>46</v>
      </c>
      <c r="W22" s="98" t="s">
        <v>12</v>
      </c>
      <c r="X22" s="98"/>
    </row>
    <row r="23" spans="1:24" ht="43.5" x14ac:dyDescent="0.35">
      <c r="A23" s="76"/>
      <c r="B23" s="100" t="s">
        <v>369</v>
      </c>
      <c r="C23" s="98">
        <v>21</v>
      </c>
      <c r="D23" s="35">
        <v>14</v>
      </c>
      <c r="E23" s="22">
        <v>1</v>
      </c>
      <c r="F23" s="22" t="s">
        <v>41</v>
      </c>
      <c r="G23" s="22" t="s">
        <v>74</v>
      </c>
      <c r="H23" s="19" t="s">
        <v>75</v>
      </c>
      <c r="I23" s="19" t="s">
        <v>65</v>
      </c>
      <c r="J23" s="28">
        <v>1474</v>
      </c>
      <c r="K23" s="22" t="s">
        <v>5</v>
      </c>
      <c r="L23" s="22" t="s">
        <v>12</v>
      </c>
      <c r="M23" s="22" t="s">
        <v>12</v>
      </c>
      <c r="N23" s="19" t="s">
        <v>66</v>
      </c>
      <c r="O23" s="22" t="s">
        <v>54</v>
      </c>
      <c r="P23" s="22" t="s">
        <v>43</v>
      </c>
      <c r="Q23" s="19" t="s">
        <v>44</v>
      </c>
      <c r="R23" s="21">
        <v>405350</v>
      </c>
      <c r="S23" s="21">
        <v>364815</v>
      </c>
      <c r="T23" s="21">
        <v>40535</v>
      </c>
      <c r="U23" s="22" t="s">
        <v>45</v>
      </c>
      <c r="V23" s="23" t="s">
        <v>46</v>
      </c>
      <c r="W23" s="98" t="s">
        <v>12</v>
      </c>
      <c r="X23" s="98"/>
    </row>
    <row r="24" spans="1:24" ht="29" x14ac:dyDescent="0.35">
      <c r="A24" s="76"/>
      <c r="B24" s="100" t="s">
        <v>369</v>
      </c>
      <c r="C24" s="98">
        <v>22</v>
      </c>
      <c r="D24" s="35">
        <v>15</v>
      </c>
      <c r="E24" s="22">
        <v>1</v>
      </c>
      <c r="F24" s="22" t="s">
        <v>41</v>
      </c>
      <c r="G24" s="22" t="s">
        <v>76</v>
      </c>
      <c r="H24" s="19" t="s">
        <v>48</v>
      </c>
      <c r="I24" s="19" t="s">
        <v>65</v>
      </c>
      <c r="J24" s="28">
        <v>1438</v>
      </c>
      <c r="K24" s="22" t="s">
        <v>5</v>
      </c>
      <c r="L24" s="22" t="s">
        <v>12</v>
      </c>
      <c r="M24" s="22" t="s">
        <v>12</v>
      </c>
      <c r="N24" s="19" t="s">
        <v>278</v>
      </c>
      <c r="O24" s="22" t="s">
        <v>54</v>
      </c>
      <c r="P24" s="22" t="s">
        <v>43</v>
      </c>
      <c r="Q24" s="19" t="s">
        <v>44</v>
      </c>
      <c r="R24" s="21">
        <v>395450</v>
      </c>
      <c r="S24" s="21">
        <v>355905</v>
      </c>
      <c r="T24" s="21">
        <v>39545</v>
      </c>
      <c r="U24" s="22" t="s">
        <v>45</v>
      </c>
      <c r="V24" s="23" t="s">
        <v>46</v>
      </c>
      <c r="W24" s="98" t="s">
        <v>12</v>
      </c>
      <c r="X24" s="98"/>
    </row>
    <row r="25" spans="1:24" ht="58" x14ac:dyDescent="0.35">
      <c r="A25" s="84" t="s">
        <v>77</v>
      </c>
      <c r="B25" s="98" t="s">
        <v>344</v>
      </c>
      <c r="C25" s="98">
        <v>23</v>
      </c>
      <c r="D25" s="98">
        <v>1</v>
      </c>
      <c r="E25" s="98">
        <v>1</v>
      </c>
      <c r="F25" s="98" t="s">
        <v>77</v>
      </c>
      <c r="G25" s="98" t="s">
        <v>111</v>
      </c>
      <c r="H25" s="100" t="s">
        <v>112</v>
      </c>
      <c r="I25" s="100" t="s">
        <v>113</v>
      </c>
      <c r="J25" s="99">
        <v>1831</v>
      </c>
      <c r="K25" s="98" t="s">
        <v>5</v>
      </c>
      <c r="L25" s="98" t="s">
        <v>12</v>
      </c>
      <c r="M25" s="98" t="s">
        <v>12</v>
      </c>
      <c r="N25" s="100" t="s">
        <v>110</v>
      </c>
      <c r="O25" s="98" t="s">
        <v>375</v>
      </c>
      <c r="P25" s="100" t="s">
        <v>114</v>
      </c>
      <c r="Q25" s="100" t="s">
        <v>135</v>
      </c>
      <c r="R25" s="99">
        <v>960547</v>
      </c>
      <c r="S25" s="99">
        <v>960547</v>
      </c>
      <c r="T25" s="72"/>
      <c r="U25" s="72"/>
      <c r="V25" s="98"/>
      <c r="W25" s="98" t="s">
        <v>12</v>
      </c>
      <c r="X25" s="98"/>
    </row>
    <row r="26" spans="1:24" ht="58" x14ac:dyDescent="0.35">
      <c r="A26" s="98"/>
      <c r="B26" s="98" t="s">
        <v>344</v>
      </c>
      <c r="C26" s="98">
        <v>24</v>
      </c>
      <c r="D26" s="98">
        <v>2</v>
      </c>
      <c r="E26" s="98">
        <v>1</v>
      </c>
      <c r="F26" s="98" t="s">
        <v>77</v>
      </c>
      <c r="G26" s="98" t="s">
        <v>115</v>
      </c>
      <c r="H26" s="100" t="s">
        <v>116</v>
      </c>
      <c r="I26" s="100" t="s">
        <v>117</v>
      </c>
      <c r="J26" s="99">
        <v>678</v>
      </c>
      <c r="K26" s="98" t="s">
        <v>5</v>
      </c>
      <c r="L26" s="98" t="s">
        <v>12</v>
      </c>
      <c r="M26" s="98" t="s">
        <v>12</v>
      </c>
      <c r="N26" s="100" t="s">
        <v>110</v>
      </c>
      <c r="O26" s="98" t="s">
        <v>151</v>
      </c>
      <c r="P26" s="100" t="s">
        <v>118</v>
      </c>
      <c r="Q26" s="100" t="s">
        <v>135</v>
      </c>
      <c r="R26" s="99">
        <v>756036.75</v>
      </c>
      <c r="S26" s="99">
        <v>756036.75</v>
      </c>
      <c r="T26" s="72"/>
      <c r="U26" s="72"/>
      <c r="V26" s="98"/>
      <c r="W26" s="98" t="s">
        <v>12</v>
      </c>
      <c r="X26" s="98"/>
    </row>
    <row r="27" spans="1:24" ht="58" x14ac:dyDescent="0.35">
      <c r="A27" s="98"/>
      <c r="B27" s="98" t="s">
        <v>344</v>
      </c>
      <c r="C27" s="98">
        <v>25</v>
      </c>
      <c r="D27" s="98">
        <v>3</v>
      </c>
      <c r="E27" s="98">
        <v>1</v>
      </c>
      <c r="F27" s="98" t="s">
        <v>77</v>
      </c>
      <c r="G27" s="98" t="s">
        <v>119</v>
      </c>
      <c r="H27" s="100" t="s">
        <v>116</v>
      </c>
      <c r="I27" s="100" t="s">
        <v>120</v>
      </c>
      <c r="J27" s="99">
        <v>1627</v>
      </c>
      <c r="K27" s="98" t="s">
        <v>5</v>
      </c>
      <c r="L27" s="98" t="s">
        <v>12</v>
      </c>
      <c r="M27" s="98" t="s">
        <v>12</v>
      </c>
      <c r="N27" s="100" t="s">
        <v>110</v>
      </c>
      <c r="O27" s="98" t="s">
        <v>151</v>
      </c>
      <c r="P27" s="100" t="s">
        <v>121</v>
      </c>
      <c r="Q27" s="100" t="s">
        <v>135</v>
      </c>
      <c r="R27" s="99">
        <v>383961.9</v>
      </c>
      <c r="S27" s="99">
        <v>383961.9</v>
      </c>
      <c r="T27" s="72"/>
      <c r="U27" s="72"/>
      <c r="V27" s="98"/>
      <c r="W27" s="98" t="s">
        <v>12</v>
      </c>
      <c r="X27" s="98"/>
    </row>
    <row r="28" spans="1:24" ht="174" x14ac:dyDescent="0.35">
      <c r="A28" s="84" t="s">
        <v>329</v>
      </c>
      <c r="B28" s="100" t="s">
        <v>40</v>
      </c>
      <c r="C28" s="98">
        <v>26</v>
      </c>
      <c r="D28" s="25">
        <v>1</v>
      </c>
      <c r="E28" s="6">
        <v>1</v>
      </c>
      <c r="F28" s="6" t="s">
        <v>329</v>
      </c>
      <c r="G28" s="6" t="s">
        <v>137</v>
      </c>
      <c r="H28" s="7" t="s">
        <v>191</v>
      </c>
      <c r="I28" s="6" t="s">
        <v>138</v>
      </c>
      <c r="J28" s="16">
        <v>478.81</v>
      </c>
      <c r="K28" s="6" t="s">
        <v>5</v>
      </c>
      <c r="L28" s="6" t="s">
        <v>5</v>
      </c>
      <c r="M28" s="6" t="s">
        <v>5</v>
      </c>
      <c r="N28" s="7" t="s">
        <v>139</v>
      </c>
      <c r="O28" s="6" t="s">
        <v>140</v>
      </c>
      <c r="P28" s="6" t="s">
        <v>43</v>
      </c>
      <c r="Q28" s="7" t="s">
        <v>141</v>
      </c>
      <c r="R28" s="15" t="s">
        <v>142</v>
      </c>
      <c r="S28" s="15" t="s">
        <v>143</v>
      </c>
      <c r="T28" s="15"/>
      <c r="U28" s="6" t="s">
        <v>144</v>
      </c>
      <c r="V28" s="7" t="s">
        <v>145</v>
      </c>
      <c r="W28" s="101" t="s">
        <v>12</v>
      </c>
      <c r="X28" s="101"/>
    </row>
    <row r="29" spans="1:24" ht="87" x14ac:dyDescent="0.35">
      <c r="A29" s="71"/>
      <c r="B29" s="3" t="s">
        <v>366</v>
      </c>
      <c r="C29" s="98">
        <v>27</v>
      </c>
      <c r="D29" s="25">
        <v>2</v>
      </c>
      <c r="E29" s="6">
        <v>1</v>
      </c>
      <c r="F29" s="6" t="s">
        <v>329</v>
      </c>
      <c r="G29" s="6" t="s">
        <v>146</v>
      </c>
      <c r="H29" s="7" t="s">
        <v>276</v>
      </c>
      <c r="I29" s="6" t="s">
        <v>147</v>
      </c>
      <c r="J29" s="16">
        <v>6125.74</v>
      </c>
      <c r="K29" s="6" t="s">
        <v>12</v>
      </c>
      <c r="L29" s="6" t="s">
        <v>12</v>
      </c>
      <c r="M29" s="6" t="s">
        <v>12</v>
      </c>
      <c r="N29" s="7" t="s">
        <v>148</v>
      </c>
      <c r="O29" s="6">
        <v>2021</v>
      </c>
      <c r="P29" s="6" t="s">
        <v>149</v>
      </c>
      <c r="Q29" s="7" t="s">
        <v>213</v>
      </c>
      <c r="R29" s="15">
        <v>900000</v>
      </c>
      <c r="S29" s="15" t="s">
        <v>150</v>
      </c>
      <c r="T29" s="15"/>
      <c r="U29" s="6" t="s">
        <v>45</v>
      </c>
      <c r="V29" s="6"/>
      <c r="W29" s="101" t="s">
        <v>12</v>
      </c>
      <c r="X29" s="101"/>
    </row>
    <row r="30" spans="1:24" ht="145" x14ac:dyDescent="0.35">
      <c r="A30" s="84" t="s">
        <v>161</v>
      </c>
      <c r="B30" s="100" t="s">
        <v>382</v>
      </c>
      <c r="C30" s="98">
        <v>28</v>
      </c>
      <c r="D30" s="35">
        <v>1</v>
      </c>
      <c r="E30" s="98">
        <v>1</v>
      </c>
      <c r="F30" s="98" t="s">
        <v>161</v>
      </c>
      <c r="G30" s="98" t="s">
        <v>162</v>
      </c>
      <c r="H30" s="100" t="s">
        <v>163</v>
      </c>
      <c r="I30" s="100" t="s">
        <v>164</v>
      </c>
      <c r="J30" s="99">
        <v>2196.4</v>
      </c>
      <c r="K30" s="98" t="s">
        <v>12</v>
      </c>
      <c r="L30" s="98" t="s">
        <v>5</v>
      </c>
      <c r="M30" s="98" t="s">
        <v>12</v>
      </c>
      <c r="N30" s="100" t="s">
        <v>165</v>
      </c>
      <c r="O30" s="100" t="s">
        <v>524</v>
      </c>
      <c r="P30" s="100" t="s">
        <v>166</v>
      </c>
      <c r="Q30" s="100" t="s">
        <v>525</v>
      </c>
      <c r="R30" s="102">
        <v>3220000</v>
      </c>
      <c r="S30" s="99">
        <v>3220000</v>
      </c>
      <c r="T30" s="100"/>
      <c r="U30" s="100" t="s">
        <v>167</v>
      </c>
      <c r="V30" s="97" t="s">
        <v>526</v>
      </c>
      <c r="W30" s="98" t="s">
        <v>12</v>
      </c>
      <c r="X30" s="98"/>
    </row>
    <row r="31" spans="1:24" ht="145" x14ac:dyDescent="0.35">
      <c r="A31" s="98"/>
      <c r="B31" s="100" t="s">
        <v>382</v>
      </c>
      <c r="C31" s="98">
        <v>29</v>
      </c>
      <c r="D31" s="35">
        <v>2</v>
      </c>
      <c r="E31" s="100">
        <v>2</v>
      </c>
      <c r="F31" s="100" t="s">
        <v>161</v>
      </c>
      <c r="G31" s="100" t="s">
        <v>316</v>
      </c>
      <c r="H31" s="100" t="s">
        <v>317</v>
      </c>
      <c r="I31" s="100" t="s">
        <v>318</v>
      </c>
      <c r="J31" s="102">
        <v>5416.1</v>
      </c>
      <c r="K31" s="100" t="s">
        <v>5</v>
      </c>
      <c r="L31" s="100" t="s">
        <v>5</v>
      </c>
      <c r="M31" s="100" t="s">
        <v>12</v>
      </c>
      <c r="N31" s="100" t="s">
        <v>319</v>
      </c>
      <c r="O31" s="100" t="s">
        <v>527</v>
      </c>
      <c r="P31" s="100" t="s">
        <v>320</v>
      </c>
      <c r="Q31" s="100" t="s">
        <v>528</v>
      </c>
      <c r="R31" s="102">
        <v>6300000</v>
      </c>
      <c r="S31" s="102">
        <v>6300000</v>
      </c>
      <c r="T31" s="22"/>
      <c r="U31" s="100" t="s">
        <v>167</v>
      </c>
      <c r="V31" s="60" t="s">
        <v>529</v>
      </c>
      <c r="W31" s="98" t="s">
        <v>12</v>
      </c>
      <c r="X31" s="98"/>
    </row>
    <row r="32" spans="1:24" ht="116" x14ac:dyDescent="0.35">
      <c r="A32" s="98"/>
      <c r="B32" s="100" t="s">
        <v>382</v>
      </c>
      <c r="C32" s="98">
        <v>30</v>
      </c>
      <c r="D32" s="35">
        <v>3</v>
      </c>
      <c r="E32" s="100">
        <v>1</v>
      </c>
      <c r="F32" s="98" t="s">
        <v>321</v>
      </c>
      <c r="G32" s="100" t="s">
        <v>322</v>
      </c>
      <c r="H32" s="100" t="s">
        <v>323</v>
      </c>
      <c r="I32" s="100" t="s">
        <v>324</v>
      </c>
      <c r="J32" s="102">
        <v>4154.92</v>
      </c>
      <c r="K32" s="100" t="s">
        <v>5</v>
      </c>
      <c r="L32" s="100" t="s">
        <v>12</v>
      </c>
      <c r="M32" s="100" t="s">
        <v>12</v>
      </c>
      <c r="N32" s="100" t="s">
        <v>530</v>
      </c>
      <c r="O32" s="100" t="s">
        <v>531</v>
      </c>
      <c r="P32" s="100" t="s">
        <v>325</v>
      </c>
      <c r="Q32" s="100" t="s">
        <v>525</v>
      </c>
      <c r="R32" s="80">
        <v>7200000</v>
      </c>
      <c r="S32" s="102">
        <v>4000000</v>
      </c>
      <c r="T32" s="22"/>
      <c r="U32" s="100" t="s">
        <v>167</v>
      </c>
      <c r="V32" s="60" t="s">
        <v>532</v>
      </c>
      <c r="W32" s="98" t="s">
        <v>12</v>
      </c>
      <c r="X32" s="98"/>
    </row>
    <row r="33" spans="1:24" ht="43.5" x14ac:dyDescent="0.35">
      <c r="A33" s="98"/>
      <c r="B33" s="100" t="s">
        <v>382</v>
      </c>
      <c r="C33" s="98">
        <v>31</v>
      </c>
      <c r="D33" s="35">
        <v>4</v>
      </c>
      <c r="E33" s="100">
        <v>1</v>
      </c>
      <c r="F33" s="100" t="s">
        <v>161</v>
      </c>
      <c r="G33" s="100" t="s">
        <v>326</v>
      </c>
      <c r="H33" s="100" t="s">
        <v>533</v>
      </c>
      <c r="I33" s="100" t="s">
        <v>327</v>
      </c>
      <c r="J33" s="102">
        <v>2906.9</v>
      </c>
      <c r="K33" s="100" t="s">
        <v>12</v>
      </c>
      <c r="L33" s="100" t="s">
        <v>12</v>
      </c>
      <c r="M33" s="100" t="s">
        <v>12</v>
      </c>
      <c r="N33" s="100" t="s">
        <v>534</v>
      </c>
      <c r="O33" s="100" t="s">
        <v>535</v>
      </c>
      <c r="P33" s="100" t="s">
        <v>328</v>
      </c>
      <c r="Q33" s="100" t="s">
        <v>525</v>
      </c>
      <c r="R33" s="102">
        <v>6900000</v>
      </c>
      <c r="S33" s="102">
        <v>6900000</v>
      </c>
      <c r="T33" s="22"/>
      <c r="U33" s="100" t="s">
        <v>167</v>
      </c>
      <c r="V33" s="60" t="s">
        <v>536</v>
      </c>
      <c r="W33" s="98" t="s">
        <v>12</v>
      </c>
      <c r="X33" s="98"/>
    </row>
    <row r="34" spans="1:24" ht="58" x14ac:dyDescent="0.35">
      <c r="A34" s="84" t="s">
        <v>178</v>
      </c>
      <c r="B34" s="98" t="s">
        <v>503</v>
      </c>
      <c r="C34" s="98">
        <v>32</v>
      </c>
      <c r="D34" s="35">
        <v>1</v>
      </c>
      <c r="E34" s="98">
        <v>1</v>
      </c>
      <c r="F34" s="98" t="s">
        <v>178</v>
      </c>
      <c r="G34" s="100" t="s">
        <v>240</v>
      </c>
      <c r="H34" s="100" t="s">
        <v>234</v>
      </c>
      <c r="I34" s="98" t="s">
        <v>248</v>
      </c>
      <c r="J34" s="99">
        <v>2128</v>
      </c>
      <c r="K34" s="100" t="s">
        <v>254</v>
      </c>
      <c r="L34" s="98" t="s">
        <v>185</v>
      </c>
      <c r="M34" s="98" t="s">
        <v>185</v>
      </c>
      <c r="N34" s="100" t="s">
        <v>257</v>
      </c>
      <c r="O34" s="100">
        <v>2026</v>
      </c>
      <c r="P34" s="98"/>
      <c r="Q34" s="100" t="s">
        <v>504</v>
      </c>
      <c r="R34" s="80">
        <v>1417674</v>
      </c>
      <c r="S34" s="80" t="s">
        <v>505</v>
      </c>
      <c r="T34" s="100"/>
      <c r="U34" s="98"/>
      <c r="V34" s="100" t="s">
        <v>260</v>
      </c>
      <c r="W34" s="98" t="s">
        <v>12</v>
      </c>
      <c r="X34" s="98"/>
    </row>
    <row r="35" spans="1:24" ht="43.5" x14ac:dyDescent="0.35">
      <c r="A35" s="98"/>
      <c r="B35" s="98" t="s">
        <v>503</v>
      </c>
      <c r="C35" s="98">
        <v>33</v>
      </c>
      <c r="D35" s="35">
        <v>2</v>
      </c>
      <c r="E35" s="98">
        <v>1</v>
      </c>
      <c r="F35" s="100" t="s">
        <v>178</v>
      </c>
      <c r="G35" s="98" t="s">
        <v>244</v>
      </c>
      <c r="H35" s="100" t="s">
        <v>238</v>
      </c>
      <c r="I35" s="98" t="s">
        <v>252</v>
      </c>
      <c r="J35" s="99">
        <v>364.8</v>
      </c>
      <c r="K35" s="100" t="s">
        <v>256</v>
      </c>
      <c r="L35" s="98" t="s">
        <v>185</v>
      </c>
      <c r="M35" s="98" t="s">
        <v>185</v>
      </c>
      <c r="N35" s="100" t="s">
        <v>258</v>
      </c>
      <c r="O35" s="100"/>
      <c r="P35" s="98"/>
      <c r="Q35" s="100" t="s">
        <v>516</v>
      </c>
      <c r="R35" s="80">
        <v>218380</v>
      </c>
      <c r="S35" s="80">
        <v>160000</v>
      </c>
      <c r="T35" s="100"/>
      <c r="U35" s="98"/>
      <c r="V35" s="100" t="s">
        <v>261</v>
      </c>
      <c r="W35" s="98" t="s">
        <v>12</v>
      </c>
      <c r="X35" s="98"/>
    </row>
    <row r="36" spans="1:24" ht="43.5" x14ac:dyDescent="0.35">
      <c r="A36" s="98"/>
      <c r="B36" s="98" t="s">
        <v>503</v>
      </c>
      <c r="C36" s="98">
        <v>34</v>
      </c>
      <c r="D36" s="35">
        <v>3</v>
      </c>
      <c r="E36" s="98">
        <v>1</v>
      </c>
      <c r="F36" s="100" t="s">
        <v>178</v>
      </c>
      <c r="G36" s="98" t="s">
        <v>245</v>
      </c>
      <c r="H36" s="100" t="s">
        <v>246</v>
      </c>
      <c r="I36" s="98" t="s">
        <v>189</v>
      </c>
      <c r="J36" s="99">
        <v>1939.5</v>
      </c>
      <c r="K36" s="100" t="s">
        <v>190</v>
      </c>
      <c r="L36" s="98" t="s">
        <v>187</v>
      </c>
      <c r="M36" s="98" t="s">
        <v>187</v>
      </c>
      <c r="N36" s="100" t="s">
        <v>259</v>
      </c>
      <c r="O36" s="100"/>
      <c r="P36" s="98"/>
      <c r="Q36" s="100" t="s">
        <v>504</v>
      </c>
      <c r="R36" s="80">
        <v>4848750</v>
      </c>
      <c r="S36" s="80">
        <v>1027935</v>
      </c>
      <c r="T36" s="100"/>
      <c r="U36" s="98"/>
      <c r="V36" s="100" t="s">
        <v>262</v>
      </c>
      <c r="W36" s="98" t="s">
        <v>12</v>
      </c>
      <c r="X36" s="98"/>
    </row>
    <row r="37" spans="1:24" ht="29" x14ac:dyDescent="0.35">
      <c r="A37" s="98"/>
      <c r="B37" s="98" t="s">
        <v>503</v>
      </c>
      <c r="C37" s="98">
        <v>35</v>
      </c>
      <c r="D37" s="35">
        <v>4</v>
      </c>
      <c r="E37" s="98">
        <v>1</v>
      </c>
      <c r="F37" s="100" t="s">
        <v>178</v>
      </c>
      <c r="G37" s="98">
        <v>1742</v>
      </c>
      <c r="H37" s="100" t="s">
        <v>181</v>
      </c>
      <c r="I37" s="100" t="s">
        <v>182</v>
      </c>
      <c r="J37" s="70">
        <v>2408.6</v>
      </c>
      <c r="K37" s="69" t="s">
        <v>183</v>
      </c>
      <c r="L37" s="100" t="s">
        <v>184</v>
      </c>
      <c r="M37" s="98" t="s">
        <v>185</v>
      </c>
      <c r="N37" s="100" t="s">
        <v>186</v>
      </c>
      <c r="O37" s="98">
        <v>2026</v>
      </c>
      <c r="P37" s="98" t="s">
        <v>185</v>
      </c>
      <c r="Q37" s="98" t="s">
        <v>522</v>
      </c>
      <c r="R37" s="99">
        <v>1200000</v>
      </c>
      <c r="S37" s="99"/>
      <c r="T37" s="99"/>
      <c r="U37" s="98" t="s">
        <v>45</v>
      </c>
      <c r="V37" s="98"/>
      <c r="W37" s="98" t="s">
        <v>12</v>
      </c>
      <c r="X37" s="98"/>
    </row>
    <row r="38" spans="1:24" ht="101.5" x14ac:dyDescent="0.35">
      <c r="A38" s="84" t="s">
        <v>424</v>
      </c>
      <c r="B38" s="100" t="s">
        <v>444</v>
      </c>
      <c r="C38" s="98">
        <v>36</v>
      </c>
      <c r="D38" s="35">
        <v>1</v>
      </c>
      <c r="E38" s="98">
        <v>1</v>
      </c>
      <c r="F38" s="100" t="s">
        <v>424</v>
      </c>
      <c r="G38" s="100" t="s">
        <v>425</v>
      </c>
      <c r="H38" s="100" t="s">
        <v>426</v>
      </c>
      <c r="I38" s="98" t="s">
        <v>427</v>
      </c>
      <c r="J38" s="102">
        <v>1512.1</v>
      </c>
      <c r="K38" s="100" t="s">
        <v>5</v>
      </c>
      <c r="L38" s="100" t="s">
        <v>476</v>
      </c>
      <c r="M38" s="100" t="s">
        <v>12</v>
      </c>
      <c r="N38" s="100" t="s">
        <v>477</v>
      </c>
      <c r="O38" s="100" t="s">
        <v>478</v>
      </c>
      <c r="P38" s="100" t="s">
        <v>428</v>
      </c>
      <c r="Q38" s="100" t="s">
        <v>479</v>
      </c>
      <c r="R38" s="102" t="s">
        <v>480</v>
      </c>
      <c r="S38" s="100"/>
      <c r="T38" s="62"/>
      <c r="U38" s="62">
        <v>1</v>
      </c>
      <c r="V38" s="100" t="s">
        <v>429</v>
      </c>
      <c r="W38" s="98" t="s">
        <v>12</v>
      </c>
      <c r="X38" s="98"/>
    </row>
    <row r="39" spans="1:24" ht="101.5" x14ac:dyDescent="0.35">
      <c r="A39" s="98"/>
      <c r="B39" s="100" t="s">
        <v>444</v>
      </c>
      <c r="C39" s="98">
        <v>37</v>
      </c>
      <c r="D39" s="35">
        <v>2</v>
      </c>
      <c r="E39" s="98">
        <v>1</v>
      </c>
      <c r="F39" s="100" t="s">
        <v>424</v>
      </c>
      <c r="G39" s="100" t="s">
        <v>430</v>
      </c>
      <c r="H39" s="100" t="s">
        <v>431</v>
      </c>
      <c r="I39" s="98" t="s">
        <v>432</v>
      </c>
      <c r="J39" s="102">
        <v>2310.9</v>
      </c>
      <c r="K39" s="100" t="s">
        <v>5</v>
      </c>
      <c r="L39" s="100" t="s">
        <v>481</v>
      </c>
      <c r="M39" s="100" t="s">
        <v>12</v>
      </c>
      <c r="N39" s="100" t="s">
        <v>477</v>
      </c>
      <c r="O39" s="100" t="s">
        <v>478</v>
      </c>
      <c r="P39" s="100" t="s">
        <v>433</v>
      </c>
      <c r="Q39" s="100" t="s">
        <v>479</v>
      </c>
      <c r="R39" s="102" t="s">
        <v>482</v>
      </c>
      <c r="S39" s="100"/>
      <c r="T39" s="62"/>
      <c r="U39" s="62">
        <v>1</v>
      </c>
      <c r="V39" s="100" t="s">
        <v>429</v>
      </c>
      <c r="W39" s="98" t="s">
        <v>12</v>
      </c>
      <c r="X39" s="98"/>
    </row>
    <row r="40" spans="1:24" ht="116" x14ac:dyDescent="0.35">
      <c r="A40" s="98"/>
      <c r="B40" s="100" t="s">
        <v>444</v>
      </c>
      <c r="C40" s="98">
        <v>38</v>
      </c>
      <c r="D40" s="35">
        <v>3</v>
      </c>
      <c r="E40" s="98">
        <v>1</v>
      </c>
      <c r="F40" s="98" t="s">
        <v>424</v>
      </c>
      <c r="G40" s="98" t="s">
        <v>434</v>
      </c>
      <c r="H40" s="100" t="s">
        <v>435</v>
      </c>
      <c r="I40" s="98" t="s">
        <v>436</v>
      </c>
      <c r="J40" s="99">
        <v>1263.1099999999999</v>
      </c>
      <c r="K40" s="100" t="s">
        <v>5</v>
      </c>
      <c r="L40" s="100" t="s">
        <v>437</v>
      </c>
      <c r="M40" s="98" t="s">
        <v>12</v>
      </c>
      <c r="N40" s="100" t="s">
        <v>470</v>
      </c>
      <c r="O40" s="100" t="s">
        <v>438</v>
      </c>
      <c r="P40" s="100" t="s">
        <v>439</v>
      </c>
      <c r="Q40" s="100" t="s">
        <v>440</v>
      </c>
      <c r="R40" s="102" t="s">
        <v>441</v>
      </c>
      <c r="S40" s="100" t="s">
        <v>442</v>
      </c>
      <c r="T40" s="63"/>
      <c r="U40" s="63">
        <v>0.82</v>
      </c>
      <c r="V40" s="100" t="s">
        <v>443</v>
      </c>
      <c r="W40" s="98" t="s">
        <v>12</v>
      </c>
      <c r="X40" s="98"/>
    </row>
    <row r="41" spans="1:24" ht="101.5" x14ac:dyDescent="0.35">
      <c r="A41" s="98"/>
      <c r="B41" s="100" t="s">
        <v>444</v>
      </c>
      <c r="C41" s="98">
        <v>39</v>
      </c>
      <c r="D41" s="35">
        <v>4</v>
      </c>
      <c r="E41" s="98">
        <v>1</v>
      </c>
      <c r="F41" s="98" t="s">
        <v>424</v>
      </c>
      <c r="G41" s="98" t="s">
        <v>445</v>
      </c>
      <c r="H41" s="100" t="s">
        <v>446</v>
      </c>
      <c r="I41" s="98" t="s">
        <v>447</v>
      </c>
      <c r="J41" s="99">
        <v>1357.3</v>
      </c>
      <c r="K41" s="100" t="s">
        <v>5</v>
      </c>
      <c r="L41" s="100" t="s">
        <v>483</v>
      </c>
      <c r="M41" s="98" t="s">
        <v>12</v>
      </c>
      <c r="N41" s="100" t="s">
        <v>477</v>
      </c>
      <c r="O41" s="100" t="s">
        <v>478</v>
      </c>
      <c r="P41" s="98" t="s">
        <v>448</v>
      </c>
      <c r="Q41" s="100" t="s">
        <v>479</v>
      </c>
      <c r="R41" s="102" t="s">
        <v>484</v>
      </c>
      <c r="S41" s="100" t="s">
        <v>449</v>
      </c>
      <c r="T41" s="62"/>
      <c r="U41" s="62">
        <v>1</v>
      </c>
      <c r="V41" s="100" t="s">
        <v>450</v>
      </c>
      <c r="W41" s="98" t="s">
        <v>12</v>
      </c>
      <c r="X41" s="98"/>
    </row>
    <row r="42" spans="1:24" ht="174" x14ac:dyDescent="0.35">
      <c r="A42" s="98"/>
      <c r="B42" s="100" t="s">
        <v>444</v>
      </c>
      <c r="C42" s="98">
        <v>40</v>
      </c>
      <c r="D42" s="35">
        <v>5</v>
      </c>
      <c r="E42" s="98">
        <v>1</v>
      </c>
      <c r="F42" s="98" t="s">
        <v>424</v>
      </c>
      <c r="G42" s="100" t="s">
        <v>459</v>
      </c>
      <c r="H42" s="100" t="s">
        <v>460</v>
      </c>
      <c r="I42" s="98" t="s">
        <v>461</v>
      </c>
      <c r="J42" s="99">
        <v>2554.8000000000002</v>
      </c>
      <c r="K42" s="100" t="s">
        <v>462</v>
      </c>
      <c r="L42" s="100" t="s">
        <v>454</v>
      </c>
      <c r="M42" s="98" t="s">
        <v>12</v>
      </c>
      <c r="N42" s="100" t="s">
        <v>471</v>
      </c>
      <c r="O42" s="100" t="s">
        <v>438</v>
      </c>
      <c r="P42" s="100" t="s">
        <v>463</v>
      </c>
      <c r="Q42" s="100" t="s">
        <v>440</v>
      </c>
      <c r="R42" s="102" t="s">
        <v>464</v>
      </c>
      <c r="S42" s="100"/>
      <c r="T42" s="62"/>
      <c r="U42" s="62">
        <v>0.50519999999999998</v>
      </c>
      <c r="V42" s="100" t="s">
        <v>465</v>
      </c>
      <c r="W42" s="98" t="s">
        <v>12</v>
      </c>
      <c r="X42" s="98"/>
    </row>
    <row r="43" spans="1:24" ht="35.25" customHeight="1" x14ac:dyDescent="0.35">
      <c r="A43" s="109" t="s">
        <v>607</v>
      </c>
      <c r="B43" s="109"/>
      <c r="C43" s="109">
        <f>C42</f>
        <v>40</v>
      </c>
      <c r="D43" s="109"/>
      <c r="E43" s="109">
        <f>SUM(E3:E42)</f>
        <v>49</v>
      </c>
      <c r="F43" s="109"/>
      <c r="G43" s="109"/>
      <c r="H43" s="109"/>
      <c r="I43" s="109"/>
      <c r="J43" s="110">
        <f>SUM(J3:J42)</f>
        <v>111683.12000000001</v>
      </c>
    </row>
  </sheetData>
  <mergeCells count="1">
    <mergeCell ref="A1:X1"/>
  </mergeCells>
  <dataValidations count="1">
    <dataValidation type="list" allowBlank="1" showInputMessage="1" showErrorMessage="1" sqref="K37" xr:uid="{A0C1F3B1-A9D7-4B41-A286-B9D0CE3DF5EA}">
      <formula1>Izbira</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02B-E722-4670-AA0B-68197A18E257}">
  <sheetPr>
    <tabColor theme="5" tint="0.79998168889431442"/>
  </sheetPr>
  <dimension ref="A1:X24"/>
  <sheetViews>
    <sheetView topLeftCell="A23" workbookViewId="0">
      <selection activeCell="J22" sqref="J22"/>
    </sheetView>
  </sheetViews>
  <sheetFormatPr defaultRowHeight="14.5" x14ac:dyDescent="0.35"/>
  <cols>
    <col min="2" max="2" width="13" customWidth="1"/>
    <col min="3" max="3" width="14.7265625" customWidth="1"/>
    <col min="4" max="4" width="14.453125" customWidth="1"/>
    <col min="5" max="5" width="7.453125" customWidth="1"/>
    <col min="6" max="6" width="14" customWidth="1"/>
    <col min="8" max="8" width="28.26953125" customWidth="1"/>
    <col min="9" max="9" width="17.453125" customWidth="1"/>
    <col min="10" max="10" width="14.7265625" customWidth="1"/>
    <col min="12" max="12" width="11.453125" customWidth="1"/>
    <col min="14" max="14" width="14.81640625" customWidth="1"/>
    <col min="15" max="15" width="112.26953125" customWidth="1"/>
    <col min="16" max="16" width="10.81640625" customWidth="1"/>
    <col min="17" max="17" width="18.7265625" customWidth="1"/>
    <col min="18" max="18" width="21.1796875" customWidth="1"/>
    <col min="19" max="19" width="20.7265625" customWidth="1"/>
    <col min="20" max="20" width="21.54296875" customWidth="1"/>
    <col min="21" max="21" width="12.1796875" customWidth="1"/>
    <col min="22" max="22" width="110.81640625" customWidth="1"/>
    <col min="23" max="24" width="28.26953125" customWidth="1"/>
  </cols>
  <sheetData>
    <row r="1" spans="1:24" ht="42.75" customHeight="1" x14ac:dyDescent="0.35">
      <c r="A1" s="222" t="s">
        <v>670</v>
      </c>
      <c r="B1" s="223"/>
      <c r="C1" s="223"/>
      <c r="D1" s="223"/>
      <c r="E1" s="223"/>
      <c r="F1" s="223"/>
      <c r="G1" s="223"/>
      <c r="H1" s="223"/>
      <c r="I1" s="223"/>
      <c r="J1" s="223"/>
      <c r="K1" s="223"/>
      <c r="L1" s="223"/>
      <c r="M1" s="223"/>
      <c r="N1" s="223"/>
      <c r="O1" s="223"/>
      <c r="P1" s="223"/>
      <c r="Q1" s="223"/>
      <c r="R1" s="223"/>
      <c r="S1" s="223"/>
      <c r="T1" s="223"/>
      <c r="U1" s="223"/>
      <c r="V1" s="223"/>
      <c r="W1" s="223"/>
      <c r="X1" s="223"/>
    </row>
    <row r="2" spans="1:24" ht="87" x14ac:dyDescent="0.35">
      <c r="A2" s="5"/>
      <c r="B2" s="1" t="s">
        <v>365</v>
      </c>
      <c r="C2" s="57" t="s">
        <v>177</v>
      </c>
      <c r="D2" s="45" t="s">
        <v>376</v>
      </c>
      <c r="E2" s="1" t="s">
        <v>176</v>
      </c>
      <c r="F2" s="1" t="s">
        <v>4</v>
      </c>
      <c r="G2" s="39" t="s">
        <v>0</v>
      </c>
      <c r="H2" s="1" t="s">
        <v>1</v>
      </c>
      <c r="I2" s="39" t="s">
        <v>2</v>
      </c>
      <c r="J2" s="40" t="s">
        <v>11</v>
      </c>
      <c r="K2" s="40" t="s">
        <v>3</v>
      </c>
      <c r="L2" s="1" t="s">
        <v>6</v>
      </c>
      <c r="M2" s="1" t="s">
        <v>7</v>
      </c>
      <c r="N2" s="1" t="s">
        <v>8</v>
      </c>
      <c r="O2" s="1" t="s">
        <v>9</v>
      </c>
      <c r="P2" s="39" t="s">
        <v>10</v>
      </c>
      <c r="Q2" s="1" t="s">
        <v>221</v>
      </c>
      <c r="R2" s="40" t="s">
        <v>35</v>
      </c>
      <c r="S2" s="40" t="s">
        <v>219</v>
      </c>
      <c r="T2" s="40" t="s">
        <v>220</v>
      </c>
      <c r="U2" s="1" t="s">
        <v>14</v>
      </c>
      <c r="V2" s="66" t="s">
        <v>13</v>
      </c>
      <c r="W2" s="66" t="s">
        <v>474</v>
      </c>
      <c r="X2" s="67" t="s">
        <v>475</v>
      </c>
    </row>
    <row r="3" spans="1:24" ht="43.5" x14ac:dyDescent="0.35">
      <c r="A3" s="106" t="s">
        <v>77</v>
      </c>
      <c r="B3" s="98" t="s">
        <v>227</v>
      </c>
      <c r="C3" s="98">
        <v>1</v>
      </c>
      <c r="D3" s="98">
        <v>1</v>
      </c>
      <c r="E3" s="100">
        <v>1</v>
      </c>
      <c r="F3" s="100" t="s">
        <v>77</v>
      </c>
      <c r="G3" s="100"/>
      <c r="H3" s="100" t="s">
        <v>209</v>
      </c>
      <c r="I3" s="100" t="s">
        <v>356</v>
      </c>
      <c r="J3" s="102">
        <v>25000</v>
      </c>
      <c r="K3" s="100" t="s">
        <v>5</v>
      </c>
      <c r="L3" s="100" t="s">
        <v>12</v>
      </c>
      <c r="M3" s="100" t="s">
        <v>12</v>
      </c>
      <c r="N3" s="100" t="s">
        <v>357</v>
      </c>
      <c r="O3" s="100" t="s">
        <v>358</v>
      </c>
      <c r="P3" s="100"/>
      <c r="Q3" s="100" t="s">
        <v>359</v>
      </c>
      <c r="R3" s="102">
        <v>106000000</v>
      </c>
      <c r="S3" s="102" t="s">
        <v>360</v>
      </c>
      <c r="T3" s="100"/>
      <c r="U3" s="100" t="s">
        <v>77</v>
      </c>
      <c r="V3" s="98"/>
      <c r="W3" s="98" t="s">
        <v>12</v>
      </c>
      <c r="X3" s="98" t="s">
        <v>12</v>
      </c>
    </row>
    <row r="4" spans="1:24" ht="72.5" x14ac:dyDescent="0.35">
      <c r="A4" s="100"/>
      <c r="B4" s="100" t="s">
        <v>537</v>
      </c>
      <c r="C4" s="98">
        <v>2</v>
      </c>
      <c r="D4" s="98">
        <v>2</v>
      </c>
      <c r="E4" s="100">
        <v>1</v>
      </c>
      <c r="F4" s="100" t="s">
        <v>77</v>
      </c>
      <c r="G4" s="100"/>
      <c r="H4" s="100" t="s">
        <v>354</v>
      </c>
      <c r="I4" s="100" t="s">
        <v>134</v>
      </c>
      <c r="J4" s="102">
        <v>13500</v>
      </c>
      <c r="K4" s="100" t="s">
        <v>5</v>
      </c>
      <c r="L4" s="100" t="s">
        <v>12</v>
      </c>
      <c r="M4" s="100" t="s">
        <v>12</v>
      </c>
      <c r="N4" s="100" t="s">
        <v>355</v>
      </c>
      <c r="O4" s="100" t="s">
        <v>280</v>
      </c>
      <c r="P4" s="100"/>
      <c r="Q4" s="100" t="s">
        <v>359</v>
      </c>
      <c r="R4" s="102">
        <v>54673000</v>
      </c>
      <c r="S4" s="102" t="s">
        <v>361</v>
      </c>
      <c r="T4" s="100"/>
      <c r="U4" s="100" t="s">
        <v>77</v>
      </c>
      <c r="V4" s="98"/>
      <c r="W4" s="98" t="s">
        <v>12</v>
      </c>
      <c r="X4" s="98" t="s">
        <v>12</v>
      </c>
    </row>
    <row r="5" spans="1:24" ht="29" x14ac:dyDescent="0.35">
      <c r="A5" s="19"/>
      <c r="B5" s="19"/>
      <c r="C5" s="98">
        <v>3</v>
      </c>
      <c r="D5" s="98">
        <v>3</v>
      </c>
      <c r="E5" s="100">
        <v>1</v>
      </c>
      <c r="F5" s="100" t="s">
        <v>77</v>
      </c>
      <c r="G5" s="100"/>
      <c r="H5" s="100" t="s">
        <v>362</v>
      </c>
      <c r="I5" s="100" t="s">
        <v>363</v>
      </c>
      <c r="J5" s="102">
        <v>13000</v>
      </c>
      <c r="K5" s="100" t="s">
        <v>5</v>
      </c>
      <c r="L5" s="100" t="s">
        <v>12</v>
      </c>
      <c r="M5" s="100" t="s">
        <v>12</v>
      </c>
      <c r="N5" s="100" t="s">
        <v>364</v>
      </c>
      <c r="O5" s="100" t="s">
        <v>280</v>
      </c>
      <c r="P5" s="100"/>
      <c r="Q5" s="100"/>
      <c r="R5" s="102">
        <v>42000000</v>
      </c>
      <c r="S5" s="102"/>
      <c r="T5" s="100"/>
      <c r="U5" s="100" t="s">
        <v>77</v>
      </c>
      <c r="V5" s="98"/>
      <c r="W5" s="98" t="s">
        <v>12</v>
      </c>
      <c r="X5" s="98"/>
    </row>
    <row r="6" spans="1:24" ht="58" x14ac:dyDescent="0.35">
      <c r="A6" s="106" t="s">
        <v>329</v>
      </c>
      <c r="B6" s="3" t="s">
        <v>346</v>
      </c>
      <c r="C6" s="98">
        <v>4</v>
      </c>
      <c r="D6" s="25">
        <v>1</v>
      </c>
      <c r="E6" s="32">
        <v>1</v>
      </c>
      <c r="F6" s="32" t="s">
        <v>329</v>
      </c>
      <c r="G6" s="32" t="s">
        <v>284</v>
      </c>
      <c r="H6" s="32" t="s">
        <v>285</v>
      </c>
      <c r="I6" s="32" t="s">
        <v>284</v>
      </c>
      <c r="J6" s="33">
        <v>3355</v>
      </c>
      <c r="K6" s="32" t="s">
        <v>5</v>
      </c>
      <c r="L6" s="32" t="s">
        <v>12</v>
      </c>
      <c r="M6" s="32" t="s">
        <v>12</v>
      </c>
      <c r="N6" s="32" t="s">
        <v>286</v>
      </c>
      <c r="O6" s="32" t="s">
        <v>203</v>
      </c>
      <c r="P6" s="32" t="s">
        <v>284</v>
      </c>
      <c r="Q6" s="32" t="s">
        <v>287</v>
      </c>
      <c r="R6" s="33">
        <v>7512651.1600000001</v>
      </c>
      <c r="S6" s="33" t="s">
        <v>288</v>
      </c>
      <c r="T6" s="34"/>
      <c r="U6" s="32" t="s">
        <v>167</v>
      </c>
      <c r="V6" s="32"/>
      <c r="W6" s="101" t="s">
        <v>12</v>
      </c>
      <c r="X6" s="101"/>
    </row>
    <row r="7" spans="1:24" ht="72.5" x14ac:dyDescent="0.35">
      <c r="A7" s="78"/>
      <c r="B7" s="3" t="s">
        <v>346</v>
      </c>
      <c r="C7" s="98">
        <v>5</v>
      </c>
      <c r="D7" s="25">
        <v>2</v>
      </c>
      <c r="E7" s="32">
        <v>1</v>
      </c>
      <c r="F7" s="32" t="s">
        <v>329</v>
      </c>
      <c r="G7" s="32" t="s">
        <v>284</v>
      </c>
      <c r="H7" s="32" t="s">
        <v>289</v>
      </c>
      <c r="I7" s="32" t="s">
        <v>284</v>
      </c>
      <c r="J7" s="33">
        <v>2320</v>
      </c>
      <c r="K7" s="32" t="s">
        <v>5</v>
      </c>
      <c r="L7" s="32" t="s">
        <v>12</v>
      </c>
      <c r="M7" s="32" t="s">
        <v>12</v>
      </c>
      <c r="N7" s="32" t="s">
        <v>290</v>
      </c>
      <c r="O7" s="32" t="s">
        <v>210</v>
      </c>
      <c r="P7" s="32" t="s">
        <v>284</v>
      </c>
      <c r="Q7" s="32" t="s">
        <v>291</v>
      </c>
      <c r="R7" s="33">
        <v>5775544</v>
      </c>
      <c r="S7" s="33" t="s">
        <v>292</v>
      </c>
      <c r="T7" s="34"/>
      <c r="U7" s="32" t="s">
        <v>167</v>
      </c>
      <c r="V7" s="32"/>
      <c r="W7" s="101" t="s">
        <v>12</v>
      </c>
      <c r="X7" s="101"/>
    </row>
    <row r="8" spans="1:24" ht="72.5" x14ac:dyDescent="0.35">
      <c r="A8" s="78"/>
      <c r="B8" s="3" t="s">
        <v>346</v>
      </c>
      <c r="C8" s="98">
        <v>6</v>
      </c>
      <c r="D8" s="25">
        <v>3</v>
      </c>
      <c r="E8" s="32">
        <v>1</v>
      </c>
      <c r="F8" s="32" t="s">
        <v>329</v>
      </c>
      <c r="G8" s="32" t="s">
        <v>284</v>
      </c>
      <c r="H8" s="32" t="s">
        <v>293</v>
      </c>
      <c r="I8" s="32" t="s">
        <v>284</v>
      </c>
      <c r="J8" s="33">
        <v>2967</v>
      </c>
      <c r="K8" s="32" t="s">
        <v>5</v>
      </c>
      <c r="L8" s="32" t="s">
        <v>12</v>
      </c>
      <c r="M8" s="32" t="s">
        <v>12</v>
      </c>
      <c r="N8" s="32" t="s">
        <v>294</v>
      </c>
      <c r="O8" s="32" t="s">
        <v>54</v>
      </c>
      <c r="P8" s="32" t="s">
        <v>284</v>
      </c>
      <c r="Q8" s="32" t="s">
        <v>295</v>
      </c>
      <c r="R8" s="33">
        <v>3484867.42</v>
      </c>
      <c r="S8" s="33" t="s">
        <v>296</v>
      </c>
      <c r="T8" s="34"/>
      <c r="U8" s="32" t="s">
        <v>167</v>
      </c>
      <c r="V8" s="32"/>
      <c r="W8" s="101" t="s">
        <v>12</v>
      </c>
      <c r="X8" s="101"/>
    </row>
    <row r="9" spans="1:24" ht="43.5" x14ac:dyDescent="0.35">
      <c r="A9" s="78"/>
      <c r="B9" s="3" t="s">
        <v>346</v>
      </c>
      <c r="C9" s="98">
        <v>7</v>
      </c>
      <c r="D9" s="25">
        <v>4</v>
      </c>
      <c r="E9" s="32">
        <v>1</v>
      </c>
      <c r="F9" s="32" t="s">
        <v>329</v>
      </c>
      <c r="G9" s="32" t="s">
        <v>284</v>
      </c>
      <c r="H9" s="32" t="s">
        <v>297</v>
      </c>
      <c r="I9" s="32" t="s">
        <v>284</v>
      </c>
      <c r="J9" s="33">
        <v>1120</v>
      </c>
      <c r="K9" s="32" t="s">
        <v>5</v>
      </c>
      <c r="L9" s="32" t="s">
        <v>12</v>
      </c>
      <c r="M9" s="32" t="s">
        <v>12</v>
      </c>
      <c r="N9" s="32" t="s">
        <v>298</v>
      </c>
      <c r="O9" s="32" t="s">
        <v>78</v>
      </c>
      <c r="P9" s="32" t="s">
        <v>284</v>
      </c>
      <c r="Q9" s="32" t="s">
        <v>299</v>
      </c>
      <c r="R9" s="33">
        <v>1968556.33</v>
      </c>
      <c r="S9" s="33" t="s">
        <v>300</v>
      </c>
      <c r="T9" s="34"/>
      <c r="U9" s="32" t="s">
        <v>167</v>
      </c>
      <c r="V9" s="32"/>
      <c r="W9" s="101" t="s">
        <v>12</v>
      </c>
      <c r="X9" s="101"/>
    </row>
    <row r="10" spans="1:24" ht="72.5" x14ac:dyDescent="0.35">
      <c r="A10" s="78"/>
      <c r="B10" s="3" t="s">
        <v>342</v>
      </c>
      <c r="C10" s="98">
        <v>8</v>
      </c>
      <c r="D10" s="25">
        <v>5</v>
      </c>
      <c r="E10" s="32">
        <v>1</v>
      </c>
      <c r="F10" s="32" t="s">
        <v>329</v>
      </c>
      <c r="G10" s="32" t="s">
        <v>284</v>
      </c>
      <c r="H10" s="32" t="s">
        <v>301</v>
      </c>
      <c r="I10" s="32" t="s">
        <v>284</v>
      </c>
      <c r="J10" s="33">
        <v>1727</v>
      </c>
      <c r="K10" s="32" t="s">
        <v>5</v>
      </c>
      <c r="L10" s="32" t="s">
        <v>12</v>
      </c>
      <c r="M10" s="32" t="s">
        <v>12</v>
      </c>
      <c r="N10" s="32" t="s">
        <v>302</v>
      </c>
      <c r="O10" s="32" t="s">
        <v>42</v>
      </c>
      <c r="P10" s="32" t="s">
        <v>284</v>
      </c>
      <c r="Q10" s="32" t="s">
        <v>303</v>
      </c>
      <c r="R10" s="33">
        <v>3759079.42</v>
      </c>
      <c r="S10" s="33" t="s">
        <v>304</v>
      </c>
      <c r="T10" s="34"/>
      <c r="U10" s="32" t="s">
        <v>167</v>
      </c>
      <c r="V10" s="32"/>
      <c r="W10" s="101" t="s">
        <v>12</v>
      </c>
      <c r="X10" s="101"/>
    </row>
    <row r="11" spans="1:24" ht="72.5" x14ac:dyDescent="0.35">
      <c r="A11" s="78"/>
      <c r="B11" s="3" t="s">
        <v>342</v>
      </c>
      <c r="C11" s="98">
        <v>9</v>
      </c>
      <c r="D11" s="25">
        <v>6</v>
      </c>
      <c r="E11" s="32">
        <v>1</v>
      </c>
      <c r="F11" s="32" t="s">
        <v>329</v>
      </c>
      <c r="G11" s="32" t="s">
        <v>284</v>
      </c>
      <c r="H11" s="32" t="s">
        <v>305</v>
      </c>
      <c r="I11" s="32" t="s">
        <v>284</v>
      </c>
      <c r="J11" s="33">
        <v>9315</v>
      </c>
      <c r="K11" s="32" t="s">
        <v>5</v>
      </c>
      <c r="L11" s="32" t="s">
        <v>12</v>
      </c>
      <c r="M11" s="32" t="s">
        <v>12</v>
      </c>
      <c r="N11" s="32" t="s">
        <v>302</v>
      </c>
      <c r="O11" s="32" t="s">
        <v>42</v>
      </c>
      <c r="P11" s="32" t="s">
        <v>284</v>
      </c>
      <c r="Q11" s="32" t="s">
        <v>306</v>
      </c>
      <c r="R11" s="33">
        <v>14535235.619999999</v>
      </c>
      <c r="S11" s="33" t="s">
        <v>307</v>
      </c>
      <c r="T11" s="34"/>
      <c r="U11" s="32" t="s">
        <v>167</v>
      </c>
      <c r="V11" s="32"/>
      <c r="W11" s="101" t="s">
        <v>12</v>
      </c>
      <c r="X11" s="101"/>
    </row>
    <row r="12" spans="1:24" ht="58" x14ac:dyDescent="0.35">
      <c r="A12" s="78"/>
      <c r="B12" s="3" t="s">
        <v>342</v>
      </c>
      <c r="C12" s="98">
        <v>10</v>
      </c>
      <c r="D12" s="25">
        <v>7</v>
      </c>
      <c r="E12" s="32">
        <v>1</v>
      </c>
      <c r="F12" s="32" t="s">
        <v>329</v>
      </c>
      <c r="G12" s="32" t="s">
        <v>284</v>
      </c>
      <c r="H12" s="32" t="s">
        <v>308</v>
      </c>
      <c r="I12" s="32" t="s">
        <v>284</v>
      </c>
      <c r="J12" s="33">
        <v>10035</v>
      </c>
      <c r="K12" s="32" t="s">
        <v>5</v>
      </c>
      <c r="L12" s="32" t="s">
        <v>12</v>
      </c>
      <c r="M12" s="32" t="s">
        <v>12</v>
      </c>
      <c r="N12" s="32" t="s">
        <v>302</v>
      </c>
      <c r="O12" s="32" t="s">
        <v>42</v>
      </c>
      <c r="P12" s="32" t="s">
        <v>284</v>
      </c>
      <c r="Q12" s="32" t="s">
        <v>309</v>
      </c>
      <c r="R12" s="33">
        <v>17126865.84</v>
      </c>
      <c r="S12" s="33" t="s">
        <v>310</v>
      </c>
      <c r="T12" s="34"/>
      <c r="U12" s="32" t="s">
        <v>167</v>
      </c>
      <c r="V12" s="32"/>
      <c r="W12" s="101" t="s">
        <v>12</v>
      </c>
      <c r="X12" s="101"/>
    </row>
    <row r="13" spans="1:24" ht="58" x14ac:dyDescent="0.35">
      <c r="A13" s="78"/>
      <c r="B13" s="3" t="s">
        <v>342</v>
      </c>
      <c r="C13" s="98">
        <v>11</v>
      </c>
      <c r="D13" s="25">
        <v>8</v>
      </c>
      <c r="E13" s="32">
        <v>1</v>
      </c>
      <c r="F13" s="32" t="s">
        <v>329</v>
      </c>
      <c r="G13" s="32" t="s">
        <v>284</v>
      </c>
      <c r="H13" s="32" t="s">
        <v>311</v>
      </c>
      <c r="I13" s="32" t="s">
        <v>284</v>
      </c>
      <c r="J13" s="33">
        <v>2420</v>
      </c>
      <c r="K13" s="32" t="s">
        <v>5</v>
      </c>
      <c r="L13" s="32" t="s">
        <v>12</v>
      </c>
      <c r="M13" s="32" t="s">
        <v>12</v>
      </c>
      <c r="N13" s="32" t="s">
        <v>302</v>
      </c>
      <c r="O13" s="32" t="s">
        <v>42</v>
      </c>
      <c r="P13" s="32" t="s">
        <v>284</v>
      </c>
      <c r="Q13" s="32" t="s">
        <v>312</v>
      </c>
      <c r="R13" s="33">
        <v>5996975.79</v>
      </c>
      <c r="S13" s="33" t="s">
        <v>313</v>
      </c>
      <c r="T13" s="34"/>
      <c r="U13" s="32" t="s">
        <v>167</v>
      </c>
      <c r="V13" s="32"/>
      <c r="W13" s="101" t="s">
        <v>12</v>
      </c>
      <c r="X13" s="101"/>
    </row>
    <row r="14" spans="1:24" ht="58" x14ac:dyDescent="0.35">
      <c r="A14" s="78"/>
      <c r="B14" s="3" t="s">
        <v>346</v>
      </c>
      <c r="C14" s="98">
        <v>12</v>
      </c>
      <c r="D14" s="25">
        <v>9</v>
      </c>
      <c r="E14" s="32">
        <v>1</v>
      </c>
      <c r="F14" s="32" t="s">
        <v>329</v>
      </c>
      <c r="G14" s="32" t="s">
        <v>284</v>
      </c>
      <c r="H14" s="32" t="s">
        <v>330</v>
      </c>
      <c r="I14" s="32" t="s">
        <v>284</v>
      </c>
      <c r="J14" s="33">
        <v>4409.25</v>
      </c>
      <c r="K14" s="32" t="s">
        <v>5</v>
      </c>
      <c r="L14" s="32" t="s">
        <v>12</v>
      </c>
      <c r="M14" s="32" t="s">
        <v>12</v>
      </c>
      <c r="N14" s="32" t="s">
        <v>294</v>
      </c>
      <c r="O14" s="32" t="s">
        <v>54</v>
      </c>
      <c r="P14" s="32" t="s">
        <v>284</v>
      </c>
      <c r="Q14" s="32" t="s">
        <v>331</v>
      </c>
      <c r="R14" s="33">
        <v>9158621.8499999996</v>
      </c>
      <c r="S14" s="33" t="s">
        <v>332</v>
      </c>
      <c r="T14" s="32" t="s">
        <v>167</v>
      </c>
      <c r="U14" s="32"/>
      <c r="V14" s="32"/>
      <c r="W14" s="101" t="s">
        <v>12</v>
      </c>
      <c r="X14" s="101"/>
    </row>
    <row r="15" spans="1:24" ht="58" x14ac:dyDescent="0.35">
      <c r="A15" s="78"/>
      <c r="B15" s="3" t="s">
        <v>346</v>
      </c>
      <c r="C15" s="98">
        <v>13</v>
      </c>
      <c r="D15" s="25">
        <v>10</v>
      </c>
      <c r="E15" s="32">
        <v>1</v>
      </c>
      <c r="F15" s="32" t="s">
        <v>329</v>
      </c>
      <c r="G15" s="32" t="s">
        <v>284</v>
      </c>
      <c r="H15" s="32" t="s">
        <v>333</v>
      </c>
      <c r="I15" s="32" t="s">
        <v>284</v>
      </c>
      <c r="J15" s="33">
        <v>2054.9699999999998</v>
      </c>
      <c r="K15" s="32" t="s">
        <v>5</v>
      </c>
      <c r="L15" s="32" t="s">
        <v>12</v>
      </c>
      <c r="M15" s="32" t="s">
        <v>12</v>
      </c>
      <c r="N15" s="32" t="s">
        <v>294</v>
      </c>
      <c r="O15" s="32" t="s">
        <v>54</v>
      </c>
      <c r="P15" s="32" t="s">
        <v>284</v>
      </c>
      <c r="Q15" s="32" t="s">
        <v>334</v>
      </c>
      <c r="R15" s="33">
        <v>5654199.2800000003</v>
      </c>
      <c r="S15" s="33" t="s">
        <v>335</v>
      </c>
      <c r="T15" s="32" t="s">
        <v>167</v>
      </c>
      <c r="U15" s="32"/>
      <c r="V15" s="32"/>
      <c r="W15" s="101" t="s">
        <v>12</v>
      </c>
      <c r="X15" s="101"/>
    </row>
    <row r="16" spans="1:24" ht="58" x14ac:dyDescent="0.35">
      <c r="A16" s="106" t="s">
        <v>385</v>
      </c>
      <c r="B16" s="98" t="s">
        <v>227</v>
      </c>
      <c r="C16" s="98">
        <v>14</v>
      </c>
      <c r="D16" s="35">
        <v>1</v>
      </c>
      <c r="E16" s="98">
        <v>1</v>
      </c>
      <c r="F16" s="100" t="s">
        <v>385</v>
      </c>
      <c r="G16" s="98"/>
      <c r="H16" s="100" t="s">
        <v>538</v>
      </c>
      <c r="I16" s="100" t="s">
        <v>539</v>
      </c>
      <c r="J16" s="99">
        <v>1318</v>
      </c>
      <c r="K16" s="99" t="s">
        <v>187</v>
      </c>
      <c r="L16" s="98" t="s">
        <v>185</v>
      </c>
      <c r="M16" s="98" t="s">
        <v>185</v>
      </c>
      <c r="N16" s="100" t="s">
        <v>540</v>
      </c>
      <c r="O16" s="68" t="s">
        <v>541</v>
      </c>
      <c r="P16" s="98"/>
      <c r="Q16" s="100" t="s">
        <v>657</v>
      </c>
      <c r="R16" s="80">
        <v>2844984.92</v>
      </c>
      <c r="S16" s="102" t="s">
        <v>658</v>
      </c>
      <c r="T16" s="100"/>
      <c r="U16" s="98" t="s">
        <v>392</v>
      </c>
      <c r="V16" s="100"/>
      <c r="W16" s="98" t="s">
        <v>12</v>
      </c>
      <c r="X16" s="98" t="s">
        <v>12</v>
      </c>
    </row>
    <row r="17" spans="1:24" ht="72.5" x14ac:dyDescent="0.35">
      <c r="A17" s="98"/>
      <c r="B17" s="98" t="s">
        <v>227</v>
      </c>
      <c r="C17" s="98">
        <v>15</v>
      </c>
      <c r="D17" s="35">
        <v>2</v>
      </c>
      <c r="E17" s="98">
        <v>1</v>
      </c>
      <c r="F17" s="100" t="s">
        <v>385</v>
      </c>
      <c r="G17" s="98"/>
      <c r="H17" s="100" t="s">
        <v>542</v>
      </c>
      <c r="I17" s="100" t="s">
        <v>543</v>
      </c>
      <c r="J17" s="99">
        <v>1416</v>
      </c>
      <c r="K17" s="99" t="s">
        <v>187</v>
      </c>
      <c r="L17" s="98" t="s">
        <v>185</v>
      </c>
      <c r="M17" s="98" t="s">
        <v>185</v>
      </c>
      <c r="N17" s="100" t="s">
        <v>540</v>
      </c>
      <c r="O17" s="68" t="s">
        <v>541</v>
      </c>
      <c r="P17" s="98"/>
      <c r="Q17" s="100" t="s">
        <v>659</v>
      </c>
      <c r="R17" s="80" t="s">
        <v>544</v>
      </c>
      <c r="S17" s="102" t="s">
        <v>660</v>
      </c>
      <c r="T17" s="100"/>
      <c r="U17" s="98" t="s">
        <v>392</v>
      </c>
      <c r="V17" s="100"/>
      <c r="W17" s="98" t="s">
        <v>12</v>
      </c>
      <c r="X17" s="98" t="s">
        <v>12</v>
      </c>
    </row>
    <row r="18" spans="1:24" ht="87" x14ac:dyDescent="0.35">
      <c r="A18" s="98"/>
      <c r="B18" s="98" t="s">
        <v>227</v>
      </c>
      <c r="C18" s="98">
        <v>16</v>
      </c>
      <c r="D18" s="35">
        <v>3</v>
      </c>
      <c r="E18" s="98">
        <v>1</v>
      </c>
      <c r="F18" s="100" t="s">
        <v>385</v>
      </c>
      <c r="G18" s="98"/>
      <c r="H18" s="100" t="s">
        <v>545</v>
      </c>
      <c r="I18" s="100" t="s">
        <v>546</v>
      </c>
      <c r="J18" s="99">
        <v>738</v>
      </c>
      <c r="K18" s="99" t="s">
        <v>187</v>
      </c>
      <c r="L18" s="98" t="s">
        <v>185</v>
      </c>
      <c r="M18" s="98" t="s">
        <v>185</v>
      </c>
      <c r="N18" s="100" t="s">
        <v>540</v>
      </c>
      <c r="O18" s="68" t="s">
        <v>541</v>
      </c>
      <c r="P18" s="98"/>
      <c r="Q18" s="100" t="s">
        <v>661</v>
      </c>
      <c r="R18" s="80" t="s">
        <v>547</v>
      </c>
      <c r="S18" s="102" t="s">
        <v>662</v>
      </c>
      <c r="T18" s="100"/>
      <c r="U18" s="98" t="s">
        <v>392</v>
      </c>
      <c r="V18" s="100"/>
      <c r="W18" s="98" t="s">
        <v>12</v>
      </c>
      <c r="X18" s="98" t="s">
        <v>12</v>
      </c>
    </row>
    <row r="19" spans="1:24" ht="72.5" x14ac:dyDescent="0.35">
      <c r="A19" s="98"/>
      <c r="B19" s="98" t="s">
        <v>227</v>
      </c>
      <c r="C19" s="98">
        <v>17</v>
      </c>
      <c r="D19" s="35">
        <v>4</v>
      </c>
      <c r="E19" s="98">
        <v>1</v>
      </c>
      <c r="F19" s="100" t="s">
        <v>385</v>
      </c>
      <c r="G19" s="98"/>
      <c r="H19" s="100" t="s">
        <v>548</v>
      </c>
      <c r="I19" s="100" t="s">
        <v>549</v>
      </c>
      <c r="J19" s="99">
        <v>1044</v>
      </c>
      <c r="K19" s="99" t="s">
        <v>187</v>
      </c>
      <c r="L19" s="98" t="s">
        <v>185</v>
      </c>
      <c r="M19" s="98" t="s">
        <v>185</v>
      </c>
      <c r="N19" s="100" t="s">
        <v>540</v>
      </c>
      <c r="O19" s="68" t="s">
        <v>541</v>
      </c>
      <c r="P19" s="98"/>
      <c r="Q19" s="100" t="s">
        <v>663</v>
      </c>
      <c r="R19" s="80" t="s">
        <v>550</v>
      </c>
      <c r="S19" s="102" t="s">
        <v>664</v>
      </c>
      <c r="T19" s="100"/>
      <c r="U19" s="98" t="s">
        <v>392</v>
      </c>
      <c r="V19" s="100"/>
      <c r="W19" s="98" t="s">
        <v>12</v>
      </c>
      <c r="X19" s="98" t="s">
        <v>12</v>
      </c>
    </row>
    <row r="20" spans="1:24" ht="116" x14ac:dyDescent="0.35">
      <c r="A20" s="98"/>
      <c r="B20" s="98" t="s">
        <v>227</v>
      </c>
      <c r="C20" s="98">
        <v>18</v>
      </c>
      <c r="D20" s="35">
        <v>5</v>
      </c>
      <c r="E20" s="98">
        <v>1</v>
      </c>
      <c r="F20" s="100" t="s">
        <v>385</v>
      </c>
      <c r="G20" s="98"/>
      <c r="H20" s="100" t="s">
        <v>551</v>
      </c>
      <c r="I20" s="100" t="s">
        <v>552</v>
      </c>
      <c r="J20" s="99">
        <v>2146</v>
      </c>
      <c r="K20" s="99" t="s">
        <v>187</v>
      </c>
      <c r="L20" s="98" t="s">
        <v>185</v>
      </c>
      <c r="M20" s="98" t="s">
        <v>185</v>
      </c>
      <c r="N20" s="100" t="s">
        <v>540</v>
      </c>
      <c r="O20" s="68" t="s">
        <v>553</v>
      </c>
      <c r="P20" s="98"/>
      <c r="Q20" s="100" t="s">
        <v>665</v>
      </c>
      <c r="R20" s="80">
        <v>6225711.54</v>
      </c>
      <c r="S20" s="102" t="s">
        <v>666</v>
      </c>
      <c r="T20" s="100"/>
      <c r="U20" s="100" t="s">
        <v>669</v>
      </c>
      <c r="V20" s="100"/>
      <c r="W20" s="98" t="s">
        <v>12</v>
      </c>
      <c r="X20" s="98" t="s">
        <v>12</v>
      </c>
    </row>
    <row r="21" spans="1:24" ht="72.5" x14ac:dyDescent="0.35">
      <c r="A21" s="98"/>
      <c r="B21" s="98" t="s">
        <v>227</v>
      </c>
      <c r="C21" s="98">
        <v>19</v>
      </c>
      <c r="D21" s="35">
        <v>6</v>
      </c>
      <c r="E21" s="98">
        <v>1</v>
      </c>
      <c r="F21" s="100" t="s">
        <v>385</v>
      </c>
      <c r="G21" s="98"/>
      <c r="H21" s="100" t="s">
        <v>555</v>
      </c>
      <c r="I21" s="100" t="s">
        <v>556</v>
      </c>
      <c r="J21" s="99">
        <v>1543</v>
      </c>
      <c r="K21" s="91" t="s">
        <v>187</v>
      </c>
      <c r="L21" s="83" t="s">
        <v>185</v>
      </c>
      <c r="M21" s="83" t="s">
        <v>185</v>
      </c>
      <c r="N21" s="82" t="s">
        <v>540</v>
      </c>
      <c r="O21" s="68" t="s">
        <v>557</v>
      </c>
      <c r="P21" s="98"/>
      <c r="Q21" s="100" t="s">
        <v>667</v>
      </c>
      <c r="R21" s="80">
        <v>3875745.86</v>
      </c>
      <c r="S21" s="102" t="s">
        <v>668</v>
      </c>
      <c r="T21" s="100"/>
      <c r="U21" s="100" t="s">
        <v>392</v>
      </c>
      <c r="V21" s="100"/>
      <c r="W21" s="98" t="s">
        <v>12</v>
      </c>
      <c r="X21" s="98" t="s">
        <v>12</v>
      </c>
    </row>
    <row r="22" spans="1:24" ht="58" x14ac:dyDescent="0.35">
      <c r="A22" s="104"/>
      <c r="B22" s="104" t="s">
        <v>227</v>
      </c>
      <c r="C22" s="104">
        <v>20</v>
      </c>
      <c r="D22" s="35">
        <v>7</v>
      </c>
      <c r="E22" s="104">
        <v>1</v>
      </c>
      <c r="F22" s="100" t="s">
        <v>385</v>
      </c>
      <c r="G22" s="104" t="s">
        <v>263</v>
      </c>
      <c r="H22" s="100" t="s">
        <v>266</v>
      </c>
      <c r="I22" s="100" t="s">
        <v>269</v>
      </c>
      <c r="J22" s="105">
        <v>9039.3799999999992</v>
      </c>
      <c r="K22" s="91" t="s">
        <v>187</v>
      </c>
      <c r="L22" s="83" t="s">
        <v>187</v>
      </c>
      <c r="M22" s="83" t="s">
        <v>187</v>
      </c>
      <c r="N22" s="82" t="s">
        <v>654</v>
      </c>
      <c r="O22" s="68">
        <v>46113</v>
      </c>
      <c r="P22" s="104"/>
      <c r="Q22" s="100" t="s">
        <v>655</v>
      </c>
      <c r="R22" s="80">
        <v>20649829.969999999</v>
      </c>
      <c r="S22" s="103" t="s">
        <v>656</v>
      </c>
      <c r="T22" s="100"/>
      <c r="U22" s="100" t="s">
        <v>392</v>
      </c>
      <c r="V22" s="100"/>
      <c r="W22" s="104" t="s">
        <v>12</v>
      </c>
      <c r="X22" s="104" t="s">
        <v>12</v>
      </c>
    </row>
    <row r="23" spans="1:24" ht="304.5" x14ac:dyDescent="0.35">
      <c r="A23" s="106" t="s">
        <v>161</v>
      </c>
      <c r="B23" s="100" t="s">
        <v>370</v>
      </c>
      <c r="C23" s="98">
        <v>21</v>
      </c>
      <c r="D23" s="35">
        <v>1</v>
      </c>
      <c r="E23" s="100">
        <v>1</v>
      </c>
      <c r="F23" s="100" t="s">
        <v>173</v>
      </c>
      <c r="G23" s="100" t="s">
        <v>174</v>
      </c>
      <c r="H23" s="100" t="s">
        <v>175</v>
      </c>
      <c r="I23" s="100" t="s">
        <v>174</v>
      </c>
      <c r="J23" s="102">
        <v>22781.4</v>
      </c>
      <c r="K23" s="100" t="s">
        <v>5</v>
      </c>
      <c r="L23" s="100" t="s">
        <v>12</v>
      </c>
      <c r="M23" s="100" t="s">
        <v>12</v>
      </c>
      <c r="N23" s="100" t="s">
        <v>279</v>
      </c>
      <c r="O23" s="60" t="s">
        <v>371</v>
      </c>
      <c r="P23" s="100" t="s">
        <v>174</v>
      </c>
      <c r="Q23" s="100" t="s">
        <v>372</v>
      </c>
      <c r="R23" s="102">
        <v>86497473</v>
      </c>
      <c r="S23" s="102">
        <v>86497473</v>
      </c>
      <c r="T23" s="100"/>
      <c r="U23" s="100" t="s">
        <v>167</v>
      </c>
      <c r="V23" s="60" t="s">
        <v>373</v>
      </c>
      <c r="W23" s="100" t="s">
        <v>12</v>
      </c>
      <c r="X23" s="100"/>
    </row>
    <row r="24" spans="1:24" ht="36.75" customHeight="1" x14ac:dyDescent="0.35">
      <c r="A24" s="107" t="s">
        <v>608</v>
      </c>
      <c r="B24" s="107"/>
      <c r="C24" s="107">
        <f>C23</f>
        <v>21</v>
      </c>
      <c r="D24" s="107"/>
      <c r="E24" s="107">
        <f>SUM(E3:E23)</f>
        <v>21</v>
      </c>
      <c r="F24" s="107"/>
      <c r="G24" s="107"/>
      <c r="H24" s="107"/>
      <c r="I24" s="107"/>
      <c r="J24" s="108">
        <f>SUM(J3:J23)</f>
        <v>131249</v>
      </c>
    </row>
  </sheetData>
  <mergeCells count="1">
    <mergeCell ref="A1:X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Skupaj </vt:lpstr>
      <vt:lpstr>Sklop 1</vt:lpstr>
      <vt:lpstr>Sklop 2</vt:lpstr>
      <vt:lpstr>Sklop 3</vt:lpstr>
    </vt:vector>
  </TitlesOfParts>
  <Company>MZP-SC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Štrubelj</dc:creator>
  <cp:lastModifiedBy>Martina Štrubelj</cp:lastModifiedBy>
  <cp:lastPrinted>2021-08-04T09:16:00Z</cp:lastPrinted>
  <dcterms:created xsi:type="dcterms:W3CDTF">2020-10-12T10:16:58Z</dcterms:created>
  <dcterms:modified xsi:type="dcterms:W3CDTF">2024-11-21T06:30:48Z</dcterms:modified>
</cp:coreProperties>
</file>