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ystem\Desktop\"/>
    </mc:Choice>
  </mc:AlternateContent>
  <bookViews>
    <workbookView xWindow="-25320" yWindow="-120" windowWidth="25440" windowHeight="15390" activeTab="3"/>
  </bookViews>
  <sheets>
    <sheet name="Skupaj - primerne" sheetId="1" r:id="rId1"/>
    <sheet name="Sklop 1" sheetId="2" r:id="rId2"/>
    <sheet name="Sklop 2" sheetId="3" r:id="rId3"/>
    <sheet name="Sklop 3" sheetId="6" r:id="rId4"/>
  </sheets>
  <externalReferences>
    <externalReference r:id="rId5"/>
  </externalReferences>
  <definedNames>
    <definedName name="Izbira">[1]List1!$S$6:$S$6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2" l="1"/>
  <c r="J69" i="3"/>
  <c r="C69" i="3"/>
  <c r="E69" i="3"/>
  <c r="J62" i="3"/>
  <c r="E50" i="2"/>
  <c r="C129" i="1"/>
  <c r="R5" i="1"/>
  <c r="J5" i="1"/>
  <c r="R6" i="3"/>
  <c r="J6" i="3"/>
  <c r="J50" i="2"/>
  <c r="E129" i="1"/>
  <c r="J122" i="1" l="1"/>
  <c r="J129" i="1" l="1"/>
  <c r="J17" i="6" l="1"/>
  <c r="E17" i="6"/>
  <c r="C17" i="6"/>
  <c r="T21" i="1" l="1"/>
  <c r="T4" i="2"/>
  <c r="S104" i="1" l="1"/>
  <c r="S43" i="2" l="1"/>
  <c r="T20" i="1" l="1"/>
  <c r="R19" i="1"/>
  <c r="R18" i="1"/>
  <c r="R17" i="1"/>
  <c r="R16" i="1"/>
  <c r="R15" i="1"/>
  <c r="R14" i="1"/>
  <c r="R13" i="1"/>
  <c r="R12" i="1"/>
  <c r="R11" i="1"/>
  <c r="R10" i="1"/>
  <c r="R14" i="2"/>
  <c r="R13" i="2"/>
  <c r="R12" i="2"/>
  <c r="R11" i="2"/>
  <c r="R10" i="2"/>
  <c r="R9" i="2"/>
  <c r="R8" i="2"/>
  <c r="R7" i="2"/>
  <c r="R6" i="2"/>
  <c r="R5" i="2"/>
  <c r="R36" i="1" l="1"/>
  <c r="R35" i="1"/>
  <c r="R34" i="1"/>
  <c r="S34" i="1" s="1"/>
  <c r="T34" i="1" s="1"/>
  <c r="R33" i="1"/>
  <c r="R32" i="1"/>
  <c r="R31" i="1"/>
  <c r="R30" i="1"/>
  <c r="S30" i="1" s="1"/>
  <c r="T30" i="1" s="1"/>
  <c r="R29" i="1"/>
  <c r="S29" i="1" s="1"/>
  <c r="R28" i="1"/>
  <c r="R27" i="1"/>
  <c r="S33" i="1" l="1"/>
  <c r="T33" i="1" s="1"/>
  <c r="T29" i="1"/>
  <c r="S28" i="1"/>
  <c r="T28" i="1" s="1"/>
  <c r="S32" i="1"/>
  <c r="T32" i="1" s="1"/>
  <c r="S36" i="1"/>
  <c r="T36" i="1" s="1"/>
  <c r="S27" i="1"/>
  <c r="T27" i="1" s="1"/>
  <c r="S31" i="1"/>
  <c r="T31" i="1" s="1"/>
  <c r="S35" i="1"/>
  <c r="T35" i="1" s="1"/>
  <c r="R25" i="3" l="1"/>
  <c r="R24" i="3"/>
  <c r="R23" i="3"/>
  <c r="S23" i="3" s="1"/>
  <c r="R22" i="3"/>
  <c r="S22" i="3" s="1"/>
  <c r="T22" i="3" s="1"/>
  <c r="R21" i="3"/>
  <c r="R20" i="3"/>
  <c r="R19" i="3"/>
  <c r="S19" i="3" s="1"/>
  <c r="R18" i="3"/>
  <c r="R17" i="3"/>
  <c r="R16" i="3"/>
  <c r="S16" i="3" s="1"/>
  <c r="S18" i="3" l="1"/>
  <c r="T18" i="3" s="1"/>
  <c r="S20" i="3"/>
  <c r="T20" i="3" s="1"/>
  <c r="S24" i="3"/>
  <c r="T24" i="3" s="1"/>
  <c r="T16" i="3"/>
  <c r="T19" i="3"/>
  <c r="T23" i="3"/>
  <c r="S17" i="3"/>
  <c r="T17" i="3" s="1"/>
  <c r="S21" i="3"/>
  <c r="T21" i="3" s="1"/>
  <c r="S25" i="3"/>
  <c r="T25" i="3" s="1"/>
  <c r="R15" i="3" l="1"/>
  <c r="R14" i="3"/>
  <c r="R13" i="3"/>
  <c r="R12" i="3"/>
  <c r="R11" i="3"/>
  <c r="R26" i="1"/>
  <c r="R25" i="1"/>
  <c r="R24" i="1"/>
  <c r="R23" i="1"/>
  <c r="R22" i="1"/>
</calcChain>
</file>

<file path=xl/comments1.xml><?xml version="1.0" encoding="utf-8"?>
<comments xmlns="http://schemas.openxmlformats.org/spreadsheetml/2006/main">
  <authors>
    <author>Martina Štrubelj</author>
  </authors>
  <commentList>
    <comment ref="R122" authorId="0" shapeId="0">
      <text>
        <r>
          <rPr>
            <b/>
            <sz val="9"/>
            <color indexed="81"/>
            <rFont val="Segoe UI"/>
            <family val="2"/>
            <charset val="238"/>
          </rPr>
          <t>Martina Štrubelj:</t>
        </r>
        <r>
          <rPr>
            <sz val="9"/>
            <color indexed="81"/>
            <rFont val="Segoe UI"/>
            <family val="2"/>
            <charset val="238"/>
          </rPr>
          <t xml:space="preserve">
brez DDV</t>
        </r>
      </text>
    </comment>
    <comment ref="R123" authorId="0" shapeId="0">
      <text>
        <r>
          <rPr>
            <b/>
            <sz val="9"/>
            <color indexed="81"/>
            <rFont val="Segoe UI"/>
            <family val="2"/>
            <charset val="238"/>
          </rPr>
          <t>Martina Štrubelj:</t>
        </r>
        <r>
          <rPr>
            <sz val="9"/>
            <color indexed="81"/>
            <rFont val="Segoe UI"/>
            <family val="2"/>
            <charset val="238"/>
          </rPr>
          <t xml:space="preserve">
brez DDV</t>
        </r>
      </text>
    </comment>
  </commentList>
</comments>
</file>

<file path=xl/sharedStrings.xml><?xml version="1.0" encoding="utf-8"?>
<sst xmlns="http://schemas.openxmlformats.org/spreadsheetml/2006/main" count="3427" uniqueCount="746">
  <si>
    <t>ID Stavbe</t>
  </si>
  <si>
    <t>Naziv stavbe</t>
  </si>
  <si>
    <t>Naslov stavbe</t>
  </si>
  <si>
    <t>Kulturna dediščina</t>
  </si>
  <si>
    <t>Naziv javnega sektorja</t>
  </si>
  <si>
    <t>NE</t>
  </si>
  <si>
    <t>Stavba mehansko odporna in stabilna</t>
  </si>
  <si>
    <t>Stavba požarno varna</t>
  </si>
  <si>
    <t>Pripravljalna dokumentacija</t>
  </si>
  <si>
    <t>Terminski načrt izvedbe</t>
  </si>
  <si>
    <t>EI</t>
  </si>
  <si>
    <t>Neto tlorisna površina (m2)</t>
  </si>
  <si>
    <t>DA</t>
  </si>
  <si>
    <t>Število objektov</t>
  </si>
  <si>
    <t>Opombe</t>
  </si>
  <si>
    <t>Lastništvo</t>
  </si>
  <si>
    <t>MNZ</t>
  </si>
  <si>
    <t>2169/92</t>
  </si>
  <si>
    <t>PP Kranjska Gora</t>
  </si>
  <si>
    <t>Borovška cesta 100A </t>
  </si>
  <si>
    <t xml:space="preserve">NE </t>
  </si>
  <si>
    <t>projekt za izvedbo</t>
  </si>
  <si>
    <t>2015-338-280-21215</t>
  </si>
  <si>
    <t>753/1587</t>
  </si>
  <si>
    <t>PP Slovenska Bistrica</t>
  </si>
  <si>
    <t>Kolodvorska ulica 21 A, 2310 Slovenska Bistrica </t>
  </si>
  <si>
    <t>680/1210</t>
  </si>
  <si>
    <t>PPP Maribor</t>
  </si>
  <si>
    <t>Ptujska cesta 117, Maribor </t>
  </si>
  <si>
    <t>2015-180-182-27586</t>
  </si>
  <si>
    <t>2017-235-232-42811</t>
  </si>
  <si>
    <t>1754/506-10,11</t>
  </si>
  <si>
    <t>PU Ljubljana - SKP</t>
  </si>
  <si>
    <t>Prušnikova 51, 1000 Ljubljana </t>
  </si>
  <si>
    <t>2100/1064</t>
  </si>
  <si>
    <t>PU Kranj, PP, PPP</t>
  </si>
  <si>
    <t>Bleiweisova cesta 3, Kranj</t>
  </si>
  <si>
    <t>2015-338-280-18507</t>
  </si>
  <si>
    <t>Rocenska ulica 56, 1000 Ljubljana</t>
  </si>
  <si>
    <t>Ocenjena investicijska vrednost - skupna (EUR)</t>
  </si>
  <si>
    <t>Ocenjena investicijska vrednost - po  virih (EUR)</t>
  </si>
  <si>
    <t>lastnik RS, dokončni upravljavec MNZ</t>
  </si>
  <si>
    <t>lastni viri (proračunska sredstva MNZ)</t>
  </si>
  <si>
    <t>za dele stavbe št. 6 in 7 je lastnik RS, dokončni upravljavec MNZ</t>
  </si>
  <si>
    <t>2015-180-182-27688 (za dele stavbe št. 6 in 7)</t>
  </si>
  <si>
    <t>lastni viri</t>
  </si>
  <si>
    <t>MORS</t>
  </si>
  <si>
    <t>1730-2086</t>
  </si>
  <si>
    <t>Prijavnica</t>
  </si>
  <si>
    <t>Leskoškova cesta 7, 1000 Ljubljana</t>
  </si>
  <si>
    <t>2022-2023</t>
  </si>
  <si>
    <t>NI</t>
  </si>
  <si>
    <t>Redni proračun Ministrstva za obrambo, KS</t>
  </si>
  <si>
    <t>RS</t>
  </si>
  <si>
    <t>v upravljanju Ministrstva za obrambo</t>
  </si>
  <si>
    <t>1730-2085</t>
  </si>
  <si>
    <t>Ambulanta</t>
  </si>
  <si>
    <t>1730-2297</t>
  </si>
  <si>
    <t>Upravna - Enota vojašnica</t>
  </si>
  <si>
    <t>1730-2309</t>
  </si>
  <si>
    <t>Kuhinja</t>
  </si>
  <si>
    <t>1730-2298</t>
  </si>
  <si>
    <t>Nastanitveno-upravni objekt</t>
  </si>
  <si>
    <t>2021-2022</t>
  </si>
  <si>
    <t>1730-2330</t>
  </si>
  <si>
    <t>1730-2331</t>
  </si>
  <si>
    <t>Nastanitveno – upravni objekt</t>
  </si>
  <si>
    <t>1730-2333</t>
  </si>
  <si>
    <t>1730-4090</t>
  </si>
  <si>
    <t>Laboratorij</t>
  </si>
  <si>
    <t>Upravna stavba, inženiring</t>
  </si>
  <si>
    <t>659-2246</t>
  </si>
  <si>
    <t>Stražnica</t>
  </si>
  <si>
    <t>Ramovševa 2, 2000 Maribor</t>
  </si>
  <si>
    <t xml:space="preserve"> DIIP izdelan in potrjen
v postopku naročila REP, DIIP, PIZ, IP</t>
  </si>
  <si>
    <t>2023-2024</t>
  </si>
  <si>
    <t>659-2338</t>
  </si>
  <si>
    <t>Upravna stavba</t>
  </si>
  <si>
    <t>659-2430</t>
  </si>
  <si>
    <t>ambulanta</t>
  </si>
  <si>
    <t>659-1918</t>
  </si>
  <si>
    <t>Nastanitveni objekt</t>
  </si>
  <si>
    <t>659-1978</t>
  </si>
  <si>
    <t>kuhinja</t>
  </si>
  <si>
    <t>1302-921</t>
  </si>
  <si>
    <t>Upravno-namestitveni objekt</t>
  </si>
  <si>
    <t>Cerklje ob Krki 4a, 8263 Cerklje ob Krki</t>
  </si>
  <si>
    <t>REP, DIIP in IP (izdelana in potrjena) 
potrebna novelacija IP</t>
  </si>
  <si>
    <t>1302-920</t>
  </si>
  <si>
    <t>1302-919</t>
  </si>
  <si>
    <t>1302-918</t>
  </si>
  <si>
    <t>1302-916</t>
  </si>
  <si>
    <t>1302-915</t>
  </si>
  <si>
    <t>1302-914</t>
  </si>
  <si>
    <t>1302-917</t>
  </si>
  <si>
    <t>1302-730</t>
  </si>
  <si>
    <t>Klub, fitnes</t>
  </si>
  <si>
    <t>1302-732</t>
  </si>
  <si>
    <t>2490-1708</t>
  </si>
  <si>
    <t>Ljubljanska cesta 37, 6230 Postojna</t>
  </si>
  <si>
    <t>2490-1418</t>
  </si>
  <si>
    <t>2017-46-7749450</t>
  </si>
  <si>
    <t>v upravljanju Ministrstva za obrambo
zagotovljena sredstva v RP</t>
  </si>
  <si>
    <t>MZ</t>
  </si>
  <si>
    <t>2021-2023</t>
  </si>
  <si>
    <t>1726-438</t>
  </si>
  <si>
    <t>Glavna stavba Hospital</t>
  </si>
  <si>
    <t>Zaloška cesta 7, LJ</t>
  </si>
  <si>
    <t>2015-196-77-16206</t>
  </si>
  <si>
    <t>1737-933</t>
  </si>
  <si>
    <t>Negovalna bolnišnica</t>
  </si>
  <si>
    <t>Vrazov trg 1, LJ</t>
  </si>
  <si>
    <t>2020-2023</t>
  </si>
  <si>
    <t>2015-230-8-13067</t>
  </si>
  <si>
    <t>2315-318</t>
  </si>
  <si>
    <t>Splošna bolnišnica Nova Gorica</t>
  </si>
  <si>
    <t>Ulica padlih borcev 13, Šempeter pri Gorici</t>
  </si>
  <si>
    <t>2015-50-28-7117</t>
  </si>
  <si>
    <t>2315-327</t>
  </si>
  <si>
    <t>Bolnišnica Šempeter patologija</t>
  </si>
  <si>
    <t>2015-50-28-7131</t>
  </si>
  <si>
    <t>2315-329</t>
  </si>
  <si>
    <t>2015-50-28-7129</t>
  </si>
  <si>
    <t>2307-210</t>
  </si>
  <si>
    <t>Bolnica Stara gora Paviljon P4</t>
  </si>
  <si>
    <t>Liskur 23a, Rožna dolina</t>
  </si>
  <si>
    <t>2015-50-28-7116</t>
  </si>
  <si>
    <t>2315-640</t>
  </si>
  <si>
    <t>Bolnica Mikrolaboratorij</t>
  </si>
  <si>
    <t>2315-639</t>
  </si>
  <si>
    <t>Bolnica Uprava</t>
  </si>
  <si>
    <t>2315-638</t>
  </si>
  <si>
    <t>Bolnica Tehnične službe</t>
  </si>
  <si>
    <t>Bolnišnica za ginekologiko in porodništvo Kranj</t>
  </si>
  <si>
    <t>Kidričeva 28a, 4000 Kranj</t>
  </si>
  <si>
    <t>2014-162-166-2</t>
  </si>
  <si>
    <t>1077-547</t>
  </si>
  <si>
    <t>NIJZ Območna enota Celje</t>
  </si>
  <si>
    <t>Ipavčeva ulica 18, Celje</t>
  </si>
  <si>
    <t>do 2022</t>
  </si>
  <si>
    <t>2014-174-170-2997</t>
  </si>
  <si>
    <t>1737-928</t>
  </si>
  <si>
    <t>NIJZ Centralna enota Ljubljana</t>
  </si>
  <si>
    <t>Trubarjeva 2, LJ</t>
  </si>
  <si>
    <t>2017-174-170-3026</t>
  </si>
  <si>
    <t>105-3847</t>
  </si>
  <si>
    <t>NIJZ Območna enota Murska Sobota</t>
  </si>
  <si>
    <t>Ulica arhitekta Novaka 2b, MS</t>
  </si>
  <si>
    <t>v izdelavi</t>
  </si>
  <si>
    <t>680-251</t>
  </si>
  <si>
    <t>NLZOH - Maribor</t>
  </si>
  <si>
    <t>Prvomajska ulica 1, MB</t>
  </si>
  <si>
    <t xml:space="preserve"> narejen elaborat gradbene fizike, REP, DIIP 2019; IP in PZI v fazi naročanja</t>
  </si>
  <si>
    <t>2015-149-4-16356</t>
  </si>
  <si>
    <t>2100-244</t>
  </si>
  <si>
    <t>NLZOH - Kranj</t>
  </si>
  <si>
    <t>Gosposvetska ulica 12, Kranj</t>
  </si>
  <si>
    <t>2015-149-4-6561</t>
  </si>
  <si>
    <t>2306-737</t>
  </si>
  <si>
    <t xml:space="preserve">NLZOH - Nova Gorica  </t>
  </si>
  <si>
    <t xml:space="preserve"> Vipavska cesta 13, Nova Gorica</t>
  </si>
  <si>
    <t>2015-149-4-29525</t>
  </si>
  <si>
    <t>1726-319</t>
  </si>
  <si>
    <t>NLZOH - Ljubljana</t>
  </si>
  <si>
    <t>Grablovičeva 44, LJ</t>
  </si>
  <si>
    <t>2015-149-4-6623</t>
  </si>
  <si>
    <t>1726-300</t>
  </si>
  <si>
    <t>Bohoričeva 15, LJ</t>
  </si>
  <si>
    <t>2015-149-4-31110</t>
  </si>
  <si>
    <t>2636-2163; 2636-2064</t>
  </si>
  <si>
    <t>URI SOČA-Orhideja</t>
  </si>
  <si>
    <t>Orhideja</t>
  </si>
  <si>
    <t>2015-60-51-8413</t>
  </si>
  <si>
    <t>2636-1634</t>
  </si>
  <si>
    <t>URI SOČA-Vrtnica</t>
  </si>
  <si>
    <t>Vrtnica</t>
  </si>
  <si>
    <t>2015-60-51-8408</t>
  </si>
  <si>
    <t>681-4698</t>
  </si>
  <si>
    <t>2015-60-51-8407</t>
  </si>
  <si>
    <t>659-582</t>
  </si>
  <si>
    <t>MFT UKC Maribor</t>
  </si>
  <si>
    <t>Ljubljanska ulica 5, 2000 Maribor</t>
  </si>
  <si>
    <t>React-EU (OP 14-20)
Predlog za 100 % financiranje iz React-EU. Čaka se odločitev, ki naj bi bila znana v novembru 2020</t>
  </si>
  <si>
    <t>159.466,19 EU
307.637,65 SLO</t>
  </si>
  <si>
    <t>299.213,40 EU
577.233,99 SLO</t>
  </si>
  <si>
    <t>34.330,01 EU
66.228,49 SLO</t>
  </si>
  <si>
    <t>REP, DIIP, PIZ, IP</t>
  </si>
  <si>
    <t>MDDSZ</t>
  </si>
  <si>
    <t>2242-46</t>
  </si>
  <si>
    <t>Petrovo Brdo 5</t>
  </si>
  <si>
    <t>revizija PZI 2020, DIIP in  IP 2020, soglasje MDDSZ in MF 2020</t>
  </si>
  <si>
    <t>2020-2022</t>
  </si>
  <si>
    <t>Financiranje je prevideno z dolžniškimi viri, ustrezna soglasja za pridobitev le teh imamo pridobljena. Poleg dolžniških virov so predvidena tudi nepovratna finančna sredstva. Vloga za pridobirev le teh še ni bila oddana. Nepovratna sredstva ne predstavljajo ključnega elementa financiranja investicije, saj jih prejmemo šele po zaključeni investiciji. Tako predstavljajo le vir s katerim bo mogoče hitreje vrniti dolžniške vire</t>
  </si>
  <si>
    <t>1.309.797.77</t>
  </si>
  <si>
    <t xml:space="preserve">Višina nepovratnih sredstev je predvidena v višini 185.141,88€. Lastna sredstva so predvidena v višini 1.124.655,89€ z DDV. </t>
  </si>
  <si>
    <t>DU Podbrdo</t>
  </si>
  <si>
    <t>Vsa potrebna dokumentacija. Lastna sredstva. Predviden pričetek del 2021 konec 2022</t>
  </si>
  <si>
    <t>1723-1423</t>
  </si>
  <si>
    <t>Rožna dolina, cesta IX/6, Ljubljana</t>
  </si>
  <si>
    <t>REP, Investicijska dokumentacija, izveden predhodni postopek JZP</t>
  </si>
  <si>
    <t>2015-11-17-33599</t>
  </si>
  <si>
    <t>Kohezijska sredstva, proračunska sredstva</t>
  </si>
  <si>
    <t xml:space="preserve">Za projekt je pridobljena odločitev o primernosti ter izdelana vloga za odločitev o podpori za operacijo po JZP. Zaradi spremembe stopnje sofinanciranja na 49% upravičenih stroškov in odločitve, da se projekt po JZP modelu ne izvede, so vrednosti in viri financiranja predstavljeni za izvedbo po modelu javnega naročila. </t>
  </si>
  <si>
    <t>2636-3161</t>
  </si>
  <si>
    <t>Parmova ulica 32, Ljubljana</t>
  </si>
  <si>
    <t>2015-11-17-33107</t>
  </si>
  <si>
    <t>1115-891</t>
  </si>
  <si>
    <t>Šolska ulica 4</t>
  </si>
  <si>
    <t>DGD, IP, DIIP junij 2020</t>
  </si>
  <si>
    <t>2020-603-87-82536</t>
  </si>
  <si>
    <t>do 80% udeležba iz EU razpisov</t>
  </si>
  <si>
    <t>Zavod RS za zaposlovanje 
Centralna služba LJ</t>
  </si>
  <si>
    <t>Zavod RS za zaposlovanje 
Območna služba LJ</t>
  </si>
  <si>
    <t xml:space="preserve"> 217.326,67 (KS)   
 320.845,12 (PS)</t>
  </si>
  <si>
    <t xml:space="preserve"> 335.941,67 (KS)  
   495.959,60 (PS)</t>
  </si>
  <si>
    <t>do 2023</t>
  </si>
  <si>
    <t>2649-10</t>
  </si>
  <si>
    <t>Dom starejših občanov Polde Eberl-Jamski</t>
  </si>
  <si>
    <t>Izlake 13, Izlake</t>
  </si>
  <si>
    <t>gradbeno dovoljenje in PGD za prenovo negovalnega dela Doma</t>
  </si>
  <si>
    <t>2021-2025</t>
  </si>
  <si>
    <t>2020-603-87-82434</t>
  </si>
  <si>
    <t>Sredstva še niso načrtovana v finančnem načrtu za leto 2020. Za leto 2021 se bodo sredstva načrtovala glede na razpoložljiva sredstva zavoda.</t>
  </si>
  <si>
    <t>800.000 - lastna sredstva (amortizacija in najem kredita),                     700.000 - ostala sredstva (proračun RS, sredstva EU)</t>
  </si>
  <si>
    <t>DA/NE</t>
  </si>
  <si>
    <t>1.500.000,00 (brez DDV)</t>
  </si>
  <si>
    <t>161, k.o. 1740 Spodnja Šiška, parc.št.1133/2 in 1133/6</t>
  </si>
  <si>
    <t>Frankopanska ulica 9, Ljubljana</t>
  </si>
  <si>
    <t>2015-173-147-23497</t>
  </si>
  <si>
    <t>Vlada Republike Slovenije, po sklepu vlade CŠOD določen za upravljalca</t>
  </si>
  <si>
    <t>530, k.o. 402 Spuhlja, parc št. 329/2</t>
  </si>
  <si>
    <t>Spuhlja 34a, 2250 Ptuj</t>
  </si>
  <si>
    <t>MP</t>
  </si>
  <si>
    <t>1300-279</t>
  </si>
  <si>
    <t>OKRAJNO SODIŠČE V BREŽICAH</t>
  </si>
  <si>
    <t>Cesta prvih borcev 48, 8250 Brežice</t>
  </si>
  <si>
    <t>REP 2013, PZI, PGD;  pripravljalna dokumentacija v smislu DIIP, IP za konkretno posamezno investicijo ni izdelana, saj gre pri sanaciji  za investicijsko-vzdrževalna dela stavb pravosodnih organov, za katere je izdelan investicijski program "Investicijsko vzdrževanje stavb pravosodnih organov "</t>
  </si>
  <si>
    <t>2015-311-37-14589</t>
  </si>
  <si>
    <t>Republika Slovenija</t>
  </si>
  <si>
    <t>1456-683</t>
  </si>
  <si>
    <t>OKROŽNO SODIŠČE V NOVEM MESTU</t>
  </si>
  <si>
    <t>Jerebova 2, Novo mesto</t>
  </si>
  <si>
    <t>REP 2013, Revizija REP 2016; dokumentacija DIIP in IP je bila izdelana za konkretni projekt za potrebo prijave projekta na povabilo MZI, vendar zaradi naknadnih sprememb (vezanih na nove pogoje in dolg postopek presoje odločitve o podpori) projekt naposled ni bil izveden in je ta inv.dok. sedaj zastarala. Nova pripravljalna dokumentacija v smislu DIIP, IP za konkretno posamezno investicijo ni izdelana, saj gre pri sanaciji  za investicijsko-vzdrževalna dela stavb pravosodnih organov, za katere je izdelan investicjski program "Investicijsko vzdrževanje stavb pravosodnih organov "</t>
  </si>
  <si>
    <t>2015-311-37-14405</t>
  </si>
  <si>
    <t>2100-862</t>
  </si>
  <si>
    <t>OKROŽNO SODIŠČE V KRANJU</t>
  </si>
  <si>
    <t>Zoisova 2, 4000 Kranj</t>
  </si>
  <si>
    <t>REP 2013, Revizija REP 2016; dokumentacija DIIP in IP za namen prijave je bila izdelana v okviru prijave projekta na povabilo MZI, vendar zaradi naknadnih sprememb (vezanih na nove pogoje in dolg postopek presoje odločitve o podpori) projekt naposled ni bil izveden in je inv.dok. sedaj zastarala. Nova pripravljalna dokumentacija v smislu DIIP, IP za konkretno posamezno investicijo ni izdelana, saj gre pri sanaciji  za investicijsko-vzdrževalna dela stavb pravosodnih organov, za katere je izdelan investicijski program "Investicijsko vzdrževanje stavb pravosodnih organov"</t>
  </si>
  <si>
    <t>2015-311-37-14404</t>
  </si>
  <si>
    <t>2175-487</t>
  </si>
  <si>
    <t>OKRAJNO SODIŠČE NA JESENICAH</t>
  </si>
  <si>
    <t>Cesta maršala Tita 22, Jesenice</t>
  </si>
  <si>
    <t>je ni</t>
  </si>
  <si>
    <t>investicijo izvaja MP; upravljavec URSIKS</t>
  </si>
  <si>
    <t xml:space="preserve">n.p. (nova stavba) </t>
  </si>
  <si>
    <t>Zavod za prestajanje kazni zapora Ljubljana</t>
  </si>
  <si>
    <t>Število stavb</t>
  </si>
  <si>
    <t>SKUPAJ</t>
  </si>
  <si>
    <t>Število projektov</t>
  </si>
  <si>
    <t>MK</t>
  </si>
  <si>
    <t>OPOMBE</t>
  </si>
  <si>
    <t xml:space="preserve">React-EU (OP 14-20)
Predlog za 100 % financiranje iz React-EU. </t>
  </si>
  <si>
    <t>Število projektov/operacij</t>
  </si>
  <si>
    <t>Muzej novejše zgodovine Slovenije</t>
  </si>
  <si>
    <t>Celovška cesta 23, Ljubljana</t>
  </si>
  <si>
    <t>DA, EŠD 3769, KS lokalnega pomena</t>
  </si>
  <si>
    <t xml:space="preserve">da, energetska prenova </t>
  </si>
  <si>
    <t>da</t>
  </si>
  <si>
    <t>Projektna dokumentacija faze PZI</t>
  </si>
  <si>
    <t>Energetska sanacija in adaptacija objekta CŠOD OE SOČA</t>
  </si>
  <si>
    <t>Energetska sanacija Srednje ekonomske, storitvene in gradbene šole Kranj-Objekt B in Objekt Srednje šole Izola</t>
  </si>
  <si>
    <t>Energetcka prenova Srednje zdravstvene šole Ljubljana</t>
  </si>
  <si>
    <t>Energetska sanacija stavb Šolskega centra Nova Gorica sklopa A</t>
  </si>
  <si>
    <t>Energetska sanacija stavb Doma upokojencev dr. Franceta Bergelja Jesenica</t>
  </si>
  <si>
    <t>675.104,24 (EU +SLO)</t>
  </si>
  <si>
    <t>774.857,39 (EU + SLO)</t>
  </si>
  <si>
    <t>355.310,34 (EU + SLO)</t>
  </si>
  <si>
    <t>Energetska sanacija 5 objektov Ministrstva za kulturo</t>
  </si>
  <si>
    <t>Erjavčeva ulica 4a, in 8; Cankarjeva ulica 10</t>
  </si>
  <si>
    <t>2304-547,550; 2304-554; 2304-313, 2304-3126</t>
  </si>
  <si>
    <t>2120-33; 2626-1120,1122,2269</t>
  </si>
  <si>
    <t>Cesta Staneta Žagarja 33, 4000 Kranj; Ulica prekomorskih brigad 7, Izola</t>
  </si>
  <si>
    <t>Poljanska cesta 61, LJ</t>
  </si>
  <si>
    <t>2248-539</t>
  </si>
  <si>
    <t>Dijaška ulica 14, Tolmin</t>
  </si>
  <si>
    <t>Ulica Staneta Bokala 4, Jesenice;</t>
  </si>
  <si>
    <t>2175-159/1; Atavba A, Stavba B, Stavba C in Stavba D</t>
  </si>
  <si>
    <t>ne</t>
  </si>
  <si>
    <t>DA, EŠD 9437, KD</t>
  </si>
  <si>
    <t>Skalickega ulica 1, Novo mesto</t>
  </si>
  <si>
    <t>DA, EŠD 89, KS državnega pomena</t>
  </si>
  <si>
    <t>Redni proračun Ministrstva za obrambo, KS (vloga oddana Eko sklad)</t>
  </si>
  <si>
    <t>Dom upokojencev Podbrdo
Stanovanjska skupnost</t>
  </si>
  <si>
    <t>Dom upokojencev  Vrhnika - Enota za zagotavljanje dnevnih oblik varstva Vrhnika</t>
  </si>
  <si>
    <t>Stara Vrhnika</t>
  </si>
  <si>
    <t>IP-2020,                                   DIIP-2020,                               PZI-2021</t>
  </si>
  <si>
    <t xml:space="preserve">Začetek projekta (sklep o potrditvi DIIP): 10/2020 
Izvedba del ter nakup in montaža notranje opreme: 03/2021-12/2022
Predaja izvedenih del namenu: 12/2022  
Oddaja zadnjega zahtevka za sofinanciranje: 10/2022-11/2022
Zaključek projekta (priprava končnega poročila): 03/2023
</t>
  </si>
  <si>
    <t>Lastni viri DU Vrhnika in Javni viri RS in EU (MDDSZ: ESRR in SLO udeležba)</t>
  </si>
  <si>
    <t>*  Lastni viri DU Vrhnika:  822.338,79 EUR      *Javni viri RS in EU (MDDSZ: ESRR in SLO udeležba): 717.383,00 EUR</t>
  </si>
  <si>
    <t>Pogodba o sofinanciranju projekta je podpisana med DUV in MDDSZ z dne 22.04.2021. Projekt se sofinancira iz operativnega programa za izvajanje Evropske kohezijske politike v obdobju 2014-2020.</t>
  </si>
  <si>
    <t>načrtovana pridobitev evropskih sredstev, vloga bo podana v letu 2021, lastna sredstva načrtovana v proračunu 2021/22 - OP EKP</t>
  </si>
  <si>
    <t>menjava stavbnega pohištva 2019, izvedba izolacije fasade zaključena v letu 2021, Izvedena kotlovnica v letu 2008</t>
  </si>
  <si>
    <t>menjava stavbnega pohištva, energetska sanacija ovoja in menjava energenta s kotlovnico zaključena v letu 2020</t>
  </si>
  <si>
    <t>načrtovana pridobitev evropskih sredstev, vloga 2021, lastna sredstva načrtovana v proračunu 2021/22 - OP EKP</t>
  </si>
  <si>
    <t>energetska sanacija ovoja zaključena v letu 2020</t>
  </si>
  <si>
    <t>2022-2025</t>
  </si>
  <si>
    <t>URI SOČA-CPR Maribor
(glavna stavba)</t>
  </si>
  <si>
    <t>Čufarjeva cesta 5
Maribor</t>
  </si>
  <si>
    <t>681-4689</t>
  </si>
  <si>
    <t>URI SOČA-CPR Maribor
(prizidek)</t>
  </si>
  <si>
    <t>Bivši ZVD</t>
  </si>
  <si>
    <t>Porodnišnica Novo mesto (Ginekološka zgradba)</t>
  </si>
  <si>
    <t>Šmihelska cesta 1</t>
  </si>
  <si>
    <t>REP, DIIP, PZI</t>
  </si>
  <si>
    <t>do 13.9.21 - oddaja vloge na kohezijo</t>
  </si>
  <si>
    <t>Dvorec Mostek (Grad Mostek)</t>
  </si>
  <si>
    <t>Gradič Kamen (Grad Kamen)</t>
  </si>
  <si>
    <t xml:space="preserve"> narejen elaborat gradbene fizike, REP 2020,DIIP 2020; IP in PZI v pripravi - v izdelavi je PZI, ocena JZP, novelacija REP in novelacija IP - rok avg.2021</t>
  </si>
  <si>
    <t>narejen elaborat gradbene fizike, novelacija REP 2020,DIIP 2020; IP in PZI v pripravi - v izdelavi je PZI, ocena JZP, novelacija REP in novelacija IP - rok avg.2021</t>
  </si>
  <si>
    <t xml:space="preserve"> narejen elaborat gradbene fizike, novelacija REP 2020,DIIP 2020; IP in PZI v pripravi - v izdelavi je PZI, ocena JZP, novelacija REP in novelacija IP - rok avg.2021</t>
  </si>
  <si>
    <t>NOVA INFEKCIJSKA KLINIKA PRIZIDEK</t>
  </si>
  <si>
    <t>2022-2024</t>
  </si>
  <si>
    <t>ENERGETSKA SANACIJA STAVBE PROMETNE ŠOLE MARIBOR</t>
  </si>
  <si>
    <t>Energetska sanacija Dijaškega doma Vič</t>
  </si>
  <si>
    <t>943.543,44 (EU + SLO)</t>
  </si>
  <si>
    <t>1.632.303,96 (EU + SLO)</t>
  </si>
  <si>
    <t xml:space="preserve">Prenova objekta študentski dom 1 Tyrševa glavni objekt </t>
  </si>
  <si>
    <t>Tyrševa 23, Maribor</t>
  </si>
  <si>
    <t>Redni proračun MORS,
KS (v sklopu OP EKP 2014-2020)</t>
  </si>
  <si>
    <t>2.022.955,53 (EU + SLO)</t>
  </si>
  <si>
    <t>*Novi viri financiranja Podatki z dne 22.6.2021:Vir financiranja je 5.656.199,35 (iz evropske kohezijske politike 4.500.000,00 EUR in UKC Ljubljana 1.156.199,35 EUR).
* Ocenjena investisijska vrednost: 8.994.456,35 eur
* Ocenjena investicijska vrednost po virih : EU kohezija 4.500.000,00 EUR -    UKC Ljubljana 1.156.199,35 EUR</t>
  </si>
  <si>
    <t>KS v sklopu OP EKP 2014-2020, JZP, 
49% kohezijska srestva, 51% zasebni partner</t>
  </si>
  <si>
    <t>JN, KS v sklopu OP EKP 2014-2020</t>
  </si>
  <si>
    <t>EU sredstva, JR, lastna sredstva, program OP EKP 2014-2020, sklenjena pogodba o sofinanciranju projekta "Prizidava k Lambrechtovem domu", skupaj nepovratna sredstva 717.383,00 EUR, sklad ESRR</t>
  </si>
  <si>
    <t>REP 2019, investicijska dokumentacija</t>
  </si>
  <si>
    <t xml:space="preserve">- iz naslova energetske sanacije (kohezija ŠJS) oddana popolna vloga s celotno dokumentacijo: DIIP; PIZ; IP, REP PZI in strokovni elaborati;
- za React: novelacija IP v zaključni fazi, PZI za celostno obnovo v zaključni fazi </t>
  </si>
  <si>
    <t>Energetska sanacija stavbe ZVD</t>
  </si>
  <si>
    <t xml:space="preserve">REP izdelan 
ID izdelan
DGD izdelan
vloga Izdelana
</t>
  </si>
  <si>
    <t>Stavbe Sklopa 1</t>
  </si>
  <si>
    <t>Stavbe Sklopa 2</t>
  </si>
  <si>
    <t>lastni viri (proračunska sredstva MZ)</t>
  </si>
  <si>
    <t>Ocenjena investicijska vrednost - po  virih, (za MORS-ove operacije upravičeni stroški-US), EUR</t>
  </si>
  <si>
    <t>Za MORS-ove opercije neupravičeni stroški -NUS (EUR)</t>
  </si>
  <si>
    <t>Predvideni viri financiranja (obrazložite v kakšni fazi je pridobivanje teh virov)</t>
  </si>
  <si>
    <t>1751-64-1, 1751-64-2, 1751-64-3, 1751-64-4</t>
  </si>
  <si>
    <t>PA Tacen</t>
  </si>
  <si>
    <t>?</t>
  </si>
  <si>
    <t>sofinanciranje znotraj programa RRF</t>
  </si>
  <si>
    <t>2023-2025</t>
  </si>
  <si>
    <t>NOO</t>
  </si>
  <si>
    <t>REP in DIIP, februar 2022</t>
  </si>
  <si>
    <t>REP in DIIP februar 2022</t>
  </si>
  <si>
    <t>1722-4870-1, 1722-4870-2</t>
  </si>
  <si>
    <t>Samski dom</t>
  </si>
  <si>
    <t>Ljubljana Jeranova 14 Ljubljana</t>
  </si>
  <si>
    <t>Narodni muzej Slovenije</t>
  </si>
  <si>
    <t>Slovenska filharmonija</t>
  </si>
  <si>
    <t>SNG Maribor</t>
  </si>
  <si>
    <t>ZVKDS Kranj</t>
  </si>
  <si>
    <t>ZVKDS Ljubljana</t>
  </si>
  <si>
    <t>ZVKDS Nova Gorica</t>
  </si>
  <si>
    <t>1725-57</t>
  </si>
  <si>
    <t>1725-566</t>
  </si>
  <si>
    <t>657-2339</t>
  </si>
  <si>
    <t>2100-791</t>
  </si>
  <si>
    <t>2679-670</t>
  </si>
  <si>
    <t>2304-574</t>
  </si>
  <si>
    <t>1483-235</t>
  </si>
  <si>
    <t>ZVKDS Novo mesto</t>
  </si>
  <si>
    <t>Prešernova ulica 20, Ljubljana</t>
  </si>
  <si>
    <t>Kongresni trg 10, Ljubljana</t>
  </si>
  <si>
    <t>Slovenska ulica 27, Maribor</t>
  </si>
  <si>
    <t>Tomšičeva ulica 7, Kranj</t>
  </si>
  <si>
    <t xml:space="preserve"> Tržaška cesta 4, Ljubljana</t>
  </si>
  <si>
    <t xml:space="preserve"> Delpinova ulica 16, Nova Gorica </t>
  </si>
  <si>
    <t>DA, EŠD 375, 8797, KS državnega pomena</t>
  </si>
  <si>
    <t>DA, EŠD 9666, KS državnega pomena</t>
  </si>
  <si>
    <t>DA, EŠD 6188, EŠD 424, KS državnega pomena</t>
  </si>
  <si>
    <t>DA, stavba je del starega  mestnega jedra</t>
  </si>
  <si>
    <t>REP, junij 2016; DIIP januar 2022</t>
  </si>
  <si>
    <t>REP april 2016; DIIP januar 2022</t>
  </si>
  <si>
    <t>REP april 2022; DIIP december 2021</t>
  </si>
  <si>
    <t>REP avgust 2016, DIIP december 2021</t>
  </si>
  <si>
    <t>REP avgust 2016, novelacija v pripravi; DIIP 2014, IP v izdelavi</t>
  </si>
  <si>
    <t>maj - november 2023</t>
  </si>
  <si>
    <t xml:space="preserve">Inveticija po tekočih cenah, skupna vrednost investicije je 2.054.042,97 EUR z DDV,oz. 1.683.641,78 EUR brez DDV.DDV v višini 370.401,19 EUR krije proračun RS. </t>
  </si>
  <si>
    <t>Investicija v tekočih cenah, vrednost investicije z DDV je 1.729.562 EUR, oz. 1.417.674 EUR brez DDV.DDV v višini 311.888,34 EUR krije proračun RS.</t>
  </si>
  <si>
    <t xml:space="preserve">Inveticija po tekočih cenah, skupna vrednost investicije je 8.212.391 EUR z DDV,oz. 6.731.468 EUR brez DDV.DDV v višini 1.480.922.99 EUR krije proračun RS. </t>
  </si>
  <si>
    <t>Vrednost investicije je 744.200 EUR z DDV, oz. 610,000 EUR brez DDV.DDV v višini 134.200 EUR krije proračun RS.</t>
  </si>
  <si>
    <t>Vrednost investicije je 585.600 EUR z DDV, oz. 480.000 EUR brez DDV.DDV v višini 105.600 EUR krije proračun RS.</t>
  </si>
  <si>
    <t>Vrednost investicije je 218.380 EUR z DDV, oz. 179.000 EUR brez DDV. DDV v višini 39.380 EUR krije proračun RS</t>
  </si>
  <si>
    <t>Predmet investicije je obnova S trakta  gradu Grm, kot 1. faza njegove celovite prenove. Skupna vrednost investicije v e nerg. prenovo in ostalo je  1.750.980 EUR z DDV, oz. 1.435.230 EUR brez DDV. DDV v višini 315.750 EUR krije proračun RS-</t>
  </si>
  <si>
    <t>2175 1441</t>
  </si>
  <si>
    <t>1736 1264</t>
  </si>
  <si>
    <t>658 1973</t>
  </si>
  <si>
    <t>657 706_x000D_
657 750</t>
  </si>
  <si>
    <t>Srednja šola Jesenice</t>
  </si>
  <si>
    <t xml:space="preserve">Dunajska 104 in Kardeljeva 1 </t>
  </si>
  <si>
    <t>Študentski dom 15 Študentskih domov  Univerze v Mariboru</t>
  </si>
  <si>
    <t xml:space="preserve">Depandansa in objekt Telovadnice   Študentskega doma 1  Univerze v Mariboru na Tryševi </t>
  </si>
  <si>
    <t>Ulica bratov Rupar 2_x000D_
4270 Jesenice</t>
  </si>
  <si>
    <t>Dunajska 104 (D104) in Kardeljeva 1(K1), Ljubljana  </t>
  </si>
  <si>
    <t>Koroška cesta 158, Maribor</t>
  </si>
  <si>
    <t>Pri parku 5 in Pri parku 7, Maribor</t>
  </si>
  <si>
    <t>Da /vpisana v stavbno dediščino s strani ZVKDS dne 18.5.2021</t>
  </si>
  <si>
    <t>REP januar 2010, DIIP  marec 2021</t>
  </si>
  <si>
    <t>REP, št. dok. 3 / 2019, april 2019;
REP, št. dok. 2 / 2019, april 2019, DIIP februar 2019, IP september 2021</t>
  </si>
  <si>
    <t>maj 2023, junij 2023</t>
  </si>
  <si>
    <t xml:space="preserve">V teku izdelava projektne dokumentacije. Ali je v DIIP-u ločeno od EPS opredeljena tudi statična  in požarna prenova stavbe? V izdelavi je novelacija DIIP, kjer bodo ločeno opredeljeni protipotresna ojačitev in ukrepi EPS. REP bo predvidoma izdelan do konca meseca aprila 2022. </t>
  </si>
  <si>
    <t>izdelan PZI dokumentacija. Zaradi povišanja vrednosti investicije bo potrebno zagotoviti dodatna sredstva, kar lahko vpliva na časovnico. Ali je predvidena samo EPS? Predvidena je celovita prenova objekta.</t>
  </si>
  <si>
    <t>Pripravljena je RD za izbor izvajalca GOI del. Zaradi povišanja vrednosti investicije bo potrebno zagotoviti dodatna sredstva, kar lahko vpliva na časovnico. Ali je predvidena samo EPS? Predvidena je celovita prenova objektov.</t>
  </si>
  <si>
    <t>Lambrechtov dom Slovenske Konjice</t>
  </si>
  <si>
    <t>Dom starejših občanov Polde Eberl-Jamski (negovalni del doma)</t>
  </si>
  <si>
    <t>Investicijska dokumentacija: DIIP, PZI, IP izdelana leta 2021</t>
  </si>
  <si>
    <t xml:space="preserve">Začetek projekta: 03/2021 
Izvedba del ter nakup in montaža notranje opreme: 2022-2023 
Zaključek projekta (priprava končnega poročila): 11/2023
</t>
  </si>
  <si>
    <t>Lastni viri DSO Izlake in Javni viri RS in EU (MDDSZ: REACT-EU in SLO udeležba)</t>
  </si>
  <si>
    <t xml:space="preserve">*Lastni viri DSO Izlake:      142.824,05 EUR *Javni viri RS in EU (MDDSZ: ESRR in SLO udeležba): 3.218.681,61 EUR             </t>
  </si>
  <si>
    <t>Pogodba o sofinanciranju projekta "COVID-19 - Rekonstrukcija Doma starejših občanov Polde Eberl-Jamski" je bila podpisana med DSO Izlake in MDDSZ z dne 7.12.2021. Projekt se sofinancira iz 15. prednostne osi REACT EU - ESRR, operativnega programa za izvajanje Evropske kohezijske politike v obdobju 2014-2020.</t>
  </si>
  <si>
    <t>Financiranje je zagotovljeno z dolžniškimi viri</t>
  </si>
  <si>
    <t>Nepovratna sredstva niso predvidena</t>
  </si>
  <si>
    <t>Vsa potrebna dokumentacija. Lastna sredstva. Investicija v teku, predviden zaključek september 2022</t>
  </si>
  <si>
    <t xml:space="preserve">REP, DIIP,IP, PIZ, ocena JZP (izdelana in potrjena) </t>
  </si>
  <si>
    <t>REP, DIIP,IP, PIZ, ocena JZP (izdelana in potrjena)</t>
  </si>
  <si>
    <t>Izdelana vsa dokumentacija (REP, DIIP, IP, PIZ, PZI…), pridobljeno gradbeno dovoljenje</t>
  </si>
  <si>
    <t>REP ni izdelan, pripravljalna dokumentacija v smislu DIIP, IP za konkretno posamezno investicijo ni izdelana, saj gre pri sanaciji  za investicijsko-vzdrževalna dela stavb pravosodnih organov, za katere je izdelan investicijski program "Investicijsko vzdrževanje stavb pravosodnih organov"; izdelan DGD s pridobljenim gradbenim dovoljenjem in izdelan PZI</t>
  </si>
  <si>
    <t>izdelan OPPN, pridobljeno gradbeno dovoljenje z okoljevarstvenim soglasjem po integralnem postopku, zgrajeni črpalni in ponikovalni vodnjaki, izdelana investicijska dokumentacija, izdelana projektna dokumentacija</t>
  </si>
  <si>
    <t>skupaj</t>
  </si>
  <si>
    <t>2024-2026</t>
  </si>
  <si>
    <t>REP in DIIP
 PIZ in IP, PZI izdelan, razpis za izvajalca končan, PRENOVA SE IZVAJA</t>
  </si>
  <si>
    <t>REP in DIIP
 PIZ in IP, PZI izdelan, razpis za izvajalca končan PRENOVA SE IZVAJA</t>
  </si>
  <si>
    <t xml:space="preserve">v upravljanju Ministrstva za obrambo
</t>
  </si>
  <si>
    <t xml:space="preserve">Redni proračun Ministrstva za obrambo, KS </t>
  </si>
  <si>
    <t>EU (OJS)</t>
  </si>
  <si>
    <t>FASADA+OKNA = 103.325,57 EUR z DDV DODATI STROJNE INST. Kotlovnica: 27.067,09 EUR z DDV - Investicija v menjavo stavbnega pohištva in izvedbo izolacije fasade je zaključena. Investicija je zaključena iz finančnega vira MNZ.</t>
  </si>
  <si>
    <t>FASADA + OKNA = 216.169,37 EUR z DDV DODATI STROJNE INST. Kotlovnica, radiatorji, rermostatski ventili in plinski priključek: 136.686,85 EUR z DDV. -  Investicija v menjavo stavbnega pohištva in izvedbo izolacije fasade ter menjava energenta s kotlovnico je zaključena. Investicija je zaključena iz finančnega vira MNZ.</t>
  </si>
  <si>
    <t>Investicija v energetsko sanacijo fasadnega ovoja je zaključena. Investicija je zaključena iz finančnega vira MNZ.</t>
  </si>
  <si>
    <t>nova stavba</t>
  </si>
  <si>
    <t>Novogradnje enote Doma upokojencev Nova Gorica v Bovcu</t>
  </si>
  <si>
    <t>GD pridobljeno, PIZ, v teku JR za gradnjo</t>
  </si>
  <si>
    <t>proračun RS, NRP št. 2611-22-0924, proračun Občine Bovec</t>
  </si>
  <si>
    <t>6.400.000,00 proračun RS, 1.112.651,16 Občina Bovec</t>
  </si>
  <si>
    <t>Novogradnja enote Doma starejših Šmarje pri Jelšah v Kozjem</t>
  </si>
  <si>
    <t>GD pridobljeno, oddano JN za PIZ in gradnjo</t>
  </si>
  <si>
    <t>proračun RS, NRP št. 2611-21-0913, sredstva Doma starejših Šmarje pri Jelšah</t>
  </si>
  <si>
    <t>4.776.376,78 proračun RS, 999.167,22 lastni viri zavoda</t>
  </si>
  <si>
    <t>Novogradnja enote Doma starejših Šmarje pri Jelšah v Podčetrtku</t>
  </si>
  <si>
    <t>GD pridobljeno, v teku JN za oddajo PIZ in gradnjo</t>
  </si>
  <si>
    <t>proračun RS, NRP št. 2611-22-0903, sredstva Doma starejših Šmarje pri Jelšah</t>
  </si>
  <si>
    <t>3.482.884,06 proračun RS, 1.983,36 lastni viri zavoda</t>
  </si>
  <si>
    <t>Dokončanje gradnje enote Doma starejših Rakičan v Črenšovcih</t>
  </si>
  <si>
    <t>GD pridobljeno, v teku JN za gradnjo</t>
  </si>
  <si>
    <t>proračun RS, NRP št. 2611-21-0907</t>
  </si>
  <si>
    <t>1.968.556,33 proračun RS</t>
  </si>
  <si>
    <t>Novogradnja enote Doma starejših Šmarje pri Jelšah v Rogatcu</t>
  </si>
  <si>
    <t>GD pridobljeno, dela potekajo</t>
  </si>
  <si>
    <t>sredstva REACT EU, št. OP20.07964, sredstva Doma starejših Šmarje pri Jelšah</t>
  </si>
  <si>
    <t>3.647.126,88 REACT-EU, 111.952,54 lastni viri zavoda</t>
  </si>
  <si>
    <t>Nadomestna gradnja Doma upokojencev Ajdovščina</t>
  </si>
  <si>
    <t>sredstva REACT EU, št. OP20.07961, sredstva Doma upokojencev Ajdovščina</t>
  </si>
  <si>
    <t>12.000.000,00 REACT-EU, 4.535.235,62 lastni viri zavoda</t>
  </si>
  <si>
    <t>Nadomestna gradnja Doma za varstvo starejših Velenje</t>
  </si>
  <si>
    <t>sredstva REACT EU, št. OP20.07980, sredstva Doma upokojencev Velenje</t>
  </si>
  <si>
    <t>12.000.000,00 REACT-EU, 5.126.865,84 lastni viri zavoda</t>
  </si>
  <si>
    <t>Novogradnja enote Koroškega doma starostnikov v Ravnah na Kor.</t>
  </si>
  <si>
    <t>sredstva REACT EU, št. OP20.07966, proračun RS, št. NRP 2611-22-0930</t>
  </si>
  <si>
    <t>3.529.451,07 REACT-EU, 2.467.524,72 proračun RS</t>
  </si>
  <si>
    <t>Pridobljeno gradbeno dovoljenje št. 35105-
59/2019/10/1096-11 z dne 1.4.2020 in izdelana
projektna dokumentacija za izvedbo, prenova se izvaja</t>
  </si>
  <si>
    <t>FASADA + OKNA = 216.169,37 EUR z DDV DODATI STROJNE INST. Kotlovnica, radiatorji, rermostatski ventili in plinski priključek: 136.686,85 EUR z DDV. -  Investicija v menjavo stavbnega pohištva in izvedbo izolacije fasade ter menjava energenta s kotlovnico je zaključena.Investicija je zaključena iz finančnega vira MNZ.</t>
  </si>
  <si>
    <t>PZI še ni dokončan, dokončanje predvideno v l. 2023, GOI dela predvidena v l. 2024 - 2025.</t>
  </si>
  <si>
    <t xml:space="preserve">Sredstva za izdelavo projekta, ki se izvaja v l. 2022-2025, so zagotovljena v proračunu 2023/2024, druga potrebna sredstva pa bodo planirana v naslednjih večletnih proračunih.  </t>
  </si>
  <si>
    <t>PZI izdelan, GOI dela v teku leto 2022-2023.</t>
  </si>
  <si>
    <t xml:space="preserve">Sredstva za izdelavo projekta, ki se izvaja v l. 2022-2023, so zagotovljena v proračunu 2022 in 2023. </t>
  </si>
  <si>
    <t>V letih 2021 in 2022 je bila izdelana projektna dokumentacija in pridobljeno gradbeno dovoljenje; razpis za GOI dela se bo pričel v letu 2023; izvedba del bo predvidoma v l. 2023-2025.</t>
  </si>
  <si>
    <t>PZI izdelan, GOI v v teku l. 2022-2023.</t>
  </si>
  <si>
    <t>2605-1411 (Ferrarska 7), 2605-1981 (Ferrarska 9)</t>
  </si>
  <si>
    <t>OKROŽNO SODIŠČE V KOPRU</t>
  </si>
  <si>
    <t>Ferrarska ulica 7, 9, 6000 Koper</t>
  </si>
  <si>
    <t>REP 2014,  pripravljalna dokumentacija v smislu DIIP, IP za konkretno posamezno investicijo ni izdelana, saj gre pri sanaciji  za investicijsko-vzdrževalna dela stavb pravosodnih organov, za katere je izdelan investicijski program "Investicijsko vzdrževanje stavb pravosodnih organov"</t>
  </si>
  <si>
    <t>V letu 2023-2024 izdelava projektne dokumentacije. GOI dela predvidoma 2025-2026.</t>
  </si>
  <si>
    <t>2015-311-37-14595</t>
  </si>
  <si>
    <t xml:space="preserve">Sredstva za izdelavo projekta, ki se bo izvajal v l. 2023-2026, so zagotovljena v proračunu 2023/2024; druga potrebna sredstva pa bodo planirana v naslednjih večletnih proračunih.  </t>
  </si>
  <si>
    <t>MP/MJU</t>
  </si>
  <si>
    <t>1077-3286</t>
  </si>
  <si>
    <t xml:space="preserve">Okrajno sodišče v Celju, Upravno sodišče RS, Zunanji oddelek v Celju, Delovno sodišče v Celju </t>
  </si>
  <si>
    <t>Ljubljanska cesta 1a, Celje</t>
  </si>
  <si>
    <t>v letu 2023  bo izdelana projektna dokumentacija in pridobljeno gradbeno dovoljene; GOI dela v letu 2023-2025</t>
  </si>
  <si>
    <t>V l. 2021-2023 PZI dokumentacija in pridobljeno gradbeno dovoljenje, v l. 2023-2025 GOI dela in oprema.</t>
  </si>
  <si>
    <t>2014-150-136-2548 za dele stavbe od 1-11</t>
  </si>
  <si>
    <t xml:space="preserve">Sredstva za izdelavo projekta, ki se izvaja v l. 2022-2024, so zagotovljena v proračunu 2023/2024; druga potrebna sredstva pa bodo planirana v naslednjih večletnih proračunih.  </t>
  </si>
  <si>
    <t>657/1746</t>
  </si>
  <si>
    <t>Okrajno sodišče v Mariboru</t>
  </si>
  <si>
    <t>Trg Leona Štuklja 10, Maribor</t>
  </si>
  <si>
    <t>v l. 2022-2023 se izdeluje projektna dokumentacija in bo pridobljeno gradbeno dovoljenje; IP za konkretno posamezno investicijo ni izdelana, saj gre pri sanaciji  za investicijsko-vzdrževalna dela stavb pravosodnih organov, za katere je izdelan investicijski program "Investicijsko vzdrževanje stavb pravosodnih organov"</t>
  </si>
  <si>
    <t>V l. 2022-2023 PZI dokumentacija in pridobljeno gradbeno dovoljenje, v l. 2024-2026 GOI dela in oprema.</t>
  </si>
  <si>
    <t>/</t>
  </si>
  <si>
    <t xml:space="preserve">Sredstva za izdelavo projekta, ki se izvaja v l. 2022-2026, so zagotovljena v proračunu 2022/2023, druga potrebna sredstva pa bodo planirana v naslednjih večletnih proračunih. </t>
  </si>
  <si>
    <t>MSP</t>
  </si>
  <si>
    <t>Novogradnja enote Doma upokojencev Domžale v Občini Moravče</t>
  </si>
  <si>
    <t>proračun RS, NRP št. 2611-23-0902</t>
  </si>
  <si>
    <t>8.622.911,56 proračun RS, ostalo drugi viri</t>
  </si>
  <si>
    <t>Gradnja prizidka k Domu upokojencev Polzela</t>
  </si>
  <si>
    <t>proračun RS, NRP št. 2611-23-0903</t>
  </si>
  <si>
    <t>4.724.436,52 proračun RS, 929.762,76 Dom Polzela</t>
  </si>
  <si>
    <t>Ocenjena investicijska vrednost po virih ni navedena ker je načrtovana pridobitev evropskih sredstev. V juliju 2022 je bil neuspešno zaključen JR za celovito energetsko sanacijo PU Celje, PU Kranj in PP Kranjska Gora. V pripravi je novelacija investicijske dokumentacije za energetsko sanacijo PP Kranjska Gora, katere rok za izvedbo je 8 mesecev (zaključek investicije do septembra 2023). Novelirano dokumentacijo odstopimo na SVRK, kjer ponovno preverijo primernost že obstoječe vloge. V kolikor bo SVRK ocenil, da je novelacija utemeljena, dopustna, in je projekt še vedno primeren, bo izdal odločitev o podpori. Pogodba z izvajalcem GOI del je bila podpisana (pogodbena vrednost 690.672,99 EUR), v postopku pa je še izbor izvajalca za nadzor nad izvedbo del in koordinatorja ZVD. Glede na potreben čas izvedbe GOI del (8 mesecev) ocenjujemo, da dela do 1.9.2023 ne bodo zaključena in bomo morali zato koristiti redna proračunska sredstva ministrstva.</t>
  </si>
  <si>
    <t>celovita energetska sanacija v okviru NOO v letih 2023-2026</t>
  </si>
  <si>
    <t>Ocenjena investicijska vrednost po virih ni navedena ker je načrtovana pridobitev evropskih sredstev.Kotlovnica v letu 2009: 28.644,78 EUR z DDV V juliju 2022 je bil neuspešno zaključen JR za celovito energetsko sanacijo PU Celje, PU Kranj in PP Kranjska Gora. Ta objekt bo vključen v nabor NOO (spremenjen nabor objektov). Trenutno na ministrstvu izvajamo postopek javnega naročila za pridobitev izvajalca za izvedbo statičnih presoj objektov, saj je potrebno statične presoje izdelati v začetni fazi projekta in k vlogi za prijavo projektov podati tudi to izjavo. Statično mnenje s predvidenimi ukrepi bo vključeno v izdelavo potrebnega Razširjenega energetskega pregleda objektov, računske energetske izkaznice, izdelavo investicijske dokumentacije za posamezno lokacijo s prikazano strukturo in višino upravičenih in neupravičenih stroškov  ter novelacijo že izdelane PZI dokumentacije</t>
  </si>
  <si>
    <t>kotlovnica v letu 2012, celovita energetska sanacija v okviru NOO v letih 2023-2026</t>
  </si>
  <si>
    <t>Ocenjena investicijska vrednost po virih ni navedena ker je načrtovana pridobitev evropskih sredstev. Kotlovnica izvedena v letu 2012, 154.971,25 EUR. V juliju 2022 je bil neuspešno zaključen JR za celovito energetsko sanacijo PU Celje, PU Kranj in PP Kranjska Gora. Ta objekt bo vključen v nabor NOO (spremenjen nabor objektov). Trenutno na ministrstvu izvajamo postopek javnega naročila za pridobitev izvajalca za izvedbo statičnih presoj objektov, saj je potrebno statične presoje izdelati v začetni fazi projekta in k vlogi za prijavo projektov podati tudi to izjavo. Statično mnenje s predvidenimi ukrepi bo vključeno v izdelavo potrebnega Razširjenega energetskega pregleda objektov, računske energetske izkaznice, izdelavo investicijske dokumentacije za posamezno lokacijo s prikazano strukturo in višino upravičenih in neupravičenih stroškov  ter novelacijo že izdelane PZI dokumentacije</t>
  </si>
  <si>
    <t>2023-2027</t>
  </si>
  <si>
    <t>2024-2027</t>
  </si>
  <si>
    <t xml:space="preserve">   lastni viri (proračunska sredstva MNZ)</t>
  </si>
  <si>
    <t xml:space="preserve">  lastni viri (proračunska sredstva MNZ)</t>
  </si>
  <si>
    <r>
      <t xml:space="preserve">  </t>
    </r>
    <r>
      <rPr>
        <sz val="11"/>
        <rFont val="Calibri"/>
        <family val="2"/>
        <charset val="238"/>
        <scheme val="minor"/>
      </rPr>
      <t>lastni viri (proračunska sredstva MNZ)</t>
    </r>
  </si>
  <si>
    <t>Zaradi spremembe PURES-a je potrebno naročiti novelacijo izdelave REP-a in novelacijo DIIP-a z izdelavo PIZ -a in IP-ja. Sledi izdelava projektne dokumentacije PZI.  MNZ objekt Jeranova ulica (samski dom) ne bo prijavilo na NOO temveč namerava izvedbo realizirati iz lastnih sredstev.</t>
  </si>
  <si>
    <t>OP-EKP</t>
  </si>
  <si>
    <t>lastni viri in REACT</t>
  </si>
  <si>
    <t>projekt se financira iz programa RRF - podatki marec 2023</t>
  </si>
  <si>
    <t>Nastanitveni objekt št. 14 v vojašnici BAČ</t>
  </si>
  <si>
    <t>Objekt 3- vojašnica Postojna (BAČ) -upravni</t>
  </si>
  <si>
    <t>1730-2250</t>
  </si>
  <si>
    <t>React-EU</t>
  </si>
  <si>
    <t>Proračunkski viri</t>
  </si>
  <si>
    <t>proračunski viri</t>
  </si>
  <si>
    <t>Proračunski viri</t>
  </si>
  <si>
    <t>zaključena investicija</t>
  </si>
  <si>
    <t>REP, ID, DGD, Odločitev o podpori</t>
  </si>
  <si>
    <t>React-EU-ESRR (OP 14-20)
PN15.1</t>
  </si>
  <si>
    <t>EU 7.491.135,88
SLO 1.321.965,15</t>
  </si>
  <si>
    <t>v izvajanju</t>
  </si>
  <si>
    <t>priprava REP, 2021, priprava PZI 2022</t>
  </si>
  <si>
    <t xml:space="preserve"> OP 14-20, PN 4.1; Odločitev o podpori št. 4-1/47/MZ/0 za operacijo "Celovita energetska prenova stavbe NLZOH Maribor"; SVRK, 28.3.2022</t>
  </si>
  <si>
    <t xml:space="preserve">713.333,12 EU
125.882,32 SLO
1.923.340,03 lastna sredstva (MZ in NLZOH) </t>
  </si>
  <si>
    <t xml:space="preserve"> OP 14-20, PN 4.1; Odločitev o podpori št. 4-1/47/MZ/0 za operacijo "Celovita energetska prenova stavbe NLZOH Kranj"; SVRK, 28.3.2022</t>
  </si>
  <si>
    <t xml:space="preserve">482.843,20 EU
85.207,63 SLO
965.709,93 lastna sredstva (MZ in NLZOH) </t>
  </si>
  <si>
    <t>NADOMESTNA NOVOGRADNJA STAVBE ODDELKA ZA INFEKCIJSKE BOLEZNI IN VROČINSKA STANJA 
V UKC MARIBOR</t>
  </si>
  <si>
    <t>DIIP</t>
  </si>
  <si>
    <t>NOO in lastni vivr</t>
  </si>
  <si>
    <t>Bohoričeva ulica 15, 1000 Ljubljana</t>
  </si>
  <si>
    <t>projektni natečaj, DIIP, IDP, DGD, GD</t>
  </si>
  <si>
    <t>2022-2026</t>
  </si>
  <si>
    <t>Načrt za okrevanje in odpornost</t>
  </si>
  <si>
    <t>70.000.000 NOO
36.000.000 MZ</t>
  </si>
  <si>
    <t>40.000.000 NOO
4.673.000 MZ</t>
  </si>
  <si>
    <t>IZOLACIJSKI ODDELEK KLINIKE GOLNIK</t>
  </si>
  <si>
    <t>Golnik 36, 4204 Golnik</t>
  </si>
  <si>
    <t>DIIP, PIZ, IP, IDP</t>
  </si>
  <si>
    <t>Vir financiranja</t>
  </si>
  <si>
    <t xml:space="preserve">MORS
</t>
  </si>
  <si>
    <t xml:space="preserve">MZ
</t>
  </si>
  <si>
    <t>ESRR sklad</t>
  </si>
  <si>
    <t>REACT-EU</t>
  </si>
  <si>
    <t>Izdana je bila odločitev o podpori, kasneje je bil podan odstop od izvajanja operacije.</t>
  </si>
  <si>
    <t>za projekt je bila izdana odločitev o podpori, kasneje je bil podan odstop od izvedbe operacije</t>
  </si>
  <si>
    <t xml:space="preserve">MNZ
</t>
  </si>
  <si>
    <t>proračunski viri, KS</t>
  </si>
  <si>
    <t xml:space="preserve">MSP
</t>
  </si>
  <si>
    <t xml:space="preserve">MK              </t>
  </si>
  <si>
    <t>lastni vir</t>
  </si>
  <si>
    <r>
      <rPr>
        <b/>
        <u/>
        <sz val="11"/>
        <rFont val="Calibri"/>
        <family val="2"/>
        <charset val="238"/>
        <scheme val="minor"/>
      </rPr>
      <t xml:space="preserve">Leto 2020: </t>
    </r>
    <r>
      <rPr>
        <sz val="11"/>
        <rFont val="Calibri"/>
        <family val="2"/>
        <charset val="238"/>
        <scheme val="minor"/>
      </rPr>
      <t xml:space="preserve">izvedba kemijske analize nasujta za potrebe izdelave presoje vplivov na okolje; - izvedba analiza možnosti ponovne uporabe predvidenega izkopnega materiala za potrebe izdelave presoje vplivov na okolje; izdelava presoje vplivov na okolje;- izdelava projektna dokumentacija DGD; vložitev zahteve za pridobitev gradbenega dovoljenja in okoljevarstvenega soglasja na Ministrstvo za okolje in prostor dne 23. 10. 2020; izgradnja dveh črpalnih in dveh ponikovalnih vodnjakov za potrebe izdelave hidrogeološkega poročila za vodni vir v profilu odvzemnega objekta in za zagotovitev ogrevanja objekta načrtovane novogradnje ZPKZ Ljubljana; izdelava hidrogeološkega poročila za potrebe pridobitve vodnega dovoljenja in vodne pravice;  izvedba preizkusa javno-zasebnega partnerstva; začetek izdelave PZI projektne dokumentacije in BIM modela; začetek izdelave razpisne dokumentacije za izbiro izvajalca GOI del in opreme.
</t>
    </r>
    <r>
      <rPr>
        <b/>
        <u/>
        <sz val="11"/>
        <rFont val="Calibri"/>
        <family val="2"/>
        <charset val="238"/>
        <scheme val="minor"/>
      </rPr>
      <t>Leto 2021:</t>
    </r>
    <r>
      <rPr>
        <sz val="11"/>
        <rFont val="Calibri"/>
        <family val="2"/>
        <charset val="238"/>
        <scheme val="minor"/>
      </rPr>
      <t xml:space="preserve"> pridobitev gradbenega dovoljenja; dokončanje investicijske dokumentacije; dokončanje PZI projektne dokumentacije in BIM modela; priprava razpisne dokumentacije za izbiro izvajalca GOI del in opreme;začetek izvedbe razpisa za izbiro izvajalca GOI del in opreme. 
</t>
    </r>
    <r>
      <rPr>
        <b/>
        <u/>
        <sz val="11"/>
        <rFont val="Calibri"/>
        <family val="2"/>
        <charset val="238"/>
        <scheme val="minor"/>
      </rPr>
      <t>Leto 2022:</t>
    </r>
    <r>
      <rPr>
        <sz val="11"/>
        <rFont val="Calibri"/>
        <family val="2"/>
        <charset val="238"/>
        <scheme val="minor"/>
      </rPr>
      <t xml:space="preserve"> - nadaljevanje izvedbe monitoringa dinamike podzemne vode; - nadaljevanje aktivnosti, potrebnih za priklop novogradnje ZPKZ Ljubljana na elektroenergetsko infrastrukturo (zaključen postopek ustanovitve služnostne pravice gradnje SN voda in pridobljeno pravnomočno gradbeno dovoljenje št. 351-506/2022-5 z dne 8. 4. 2022); - nadaljevanje izvedbe razpisa za izbiro izvajalca GOI del in opreme;                                                
- pridobitev izvajalca GOI del in opreme po omejenem postopku (41. člen ZJN); - dne 18.8.2022 podpisana pogodba in začetek gradnje; - začet postopek izvedbe razpisa za izbiro izvajalca tehničnega varovanja po omejenem postopku (41. člen ZJN); - v okviru GOI del so potekala pripravljalna dela, t.j. vzpostavitev gradbišča in gradbiščnih priključkov, zemeljska dela, okoljske raziskave in betonska dela – pilotiranje; - izveden nakup armature in armaturnih mrež.
</t>
    </r>
    <r>
      <rPr>
        <b/>
        <u/>
        <sz val="11"/>
        <rFont val="Calibri"/>
        <family val="2"/>
        <charset val="238"/>
        <scheme val="minor"/>
      </rPr>
      <t>Leto 2023-2026</t>
    </r>
    <r>
      <rPr>
        <sz val="11"/>
        <rFont val="Calibri"/>
        <family val="2"/>
        <charset val="238"/>
        <scheme val="minor"/>
      </rPr>
      <t xml:space="preserve"> gradnja z nadzorom in vselitev.</t>
    </r>
  </si>
  <si>
    <t xml:space="preserve">Sredstva za izdelavo projekta, ki se bo izvajal v l. 2023, 2024, so zagotovljena v proračunu 2023/2024, druga potrebna sredstva pa bodo planirana v naslednjih večletnih proračunih. </t>
  </si>
  <si>
    <r>
      <rPr>
        <b/>
        <sz val="11"/>
        <rFont val="Calibri"/>
        <family val="2"/>
        <charset val="238"/>
        <scheme val="minor"/>
      </rPr>
      <t>Stanje:</t>
    </r>
    <r>
      <rPr>
        <sz val="11"/>
        <rFont val="Calibri"/>
        <family val="2"/>
        <charset val="238"/>
        <scheme val="minor"/>
      </rPr>
      <t xml:space="preserve"> Zavod za prestajanje kazni zapora Ljubljana deluje v objektih, ki niso bili grajeni za namene zapora. Poleg tega, da so obstoječi objekti dotrajani in nefunkcionalni, zaradi česar ne omogočajo izvajanje sodobnih programov resocializacije in integracije zaprtih oseb, so tudi energetsko neučinkoviti. Poleg navedenega pa širitev in dolgoročna ohranitev moškega Zavoda za prestajanje kazni zapora Ljubljana na Povšetovi v središču mesta Ljubljane ni možna, ker veljavni OPN Mestne občine Ljubljana predvideva preselitev zaporov na lokacijo OPPN 147, medtem ko na obstoječi lokaciji predlaga novo namembnost prostora. Z realizacijo tega projekta na lokaciji OPPN 147 – območje ob vzhodni obvoznici in Litijski cesti bo doseženo zmanjšanje prezasedenosti in izboljšanje bivalnih pogoje Zavoda za prestjanje kazni zapora Ljubljana, tako da bo omogočen za družbo, zaprte osebe in za zaposlene sodoben, varen, human, vključujoč in resocializacijsko usmerjen zaporni sistem. </t>
    </r>
    <r>
      <rPr>
        <b/>
        <sz val="11"/>
        <rFont val="Calibri"/>
        <family val="2"/>
        <charset val="238"/>
        <scheme val="minor"/>
      </rPr>
      <t xml:space="preserve">Terminski plan:  </t>
    </r>
    <r>
      <rPr>
        <sz val="11"/>
        <rFont val="Calibri"/>
        <family val="2"/>
        <charset val="238"/>
        <scheme val="minor"/>
      </rPr>
      <t>V letu 2022 se je nadaljevala izvedba monitoringa dinamike podzemne vode. Prav tako so se nadaljevale aktivnosti, potrebne za priklop novogradnje ZPKZ Ljubljana na elektroenergetsko infrastrukturo (zaključen postopek ustanovitve služnostne pravice gradnje SN voda in pridobljeno pravnomočno gradbeno dovoljenje št. 351-506/2022-5 z dne 8. 4. 2022).  V letu 2022 je bilo izvedeno JN po omejenem postopku za pridobitev izvajalca GOI del ter dobavitelja opreme. Dne 18. 8. 2022 je na podlagi izvedenega postopka JN Ministrstvo za pravosodje skladno z Odločitvijo o oddaji javnega naročila št. 4300-35/2021/97 podpisalo pogodbeni sporazum s ponudnikom, ki ga sestavljajo: CGP, d.d., Ljubljanska cesta 36, 8000 Novo mesto (kot vodilni partner), KOLEKTOR KOLING Inženiring, instalacije, proizvodnja d.o.o., Arkova ulica 43, 5280 Idrija (kot partner) in POMGRAD d.d., Bakovska ulica 31, 9000 Murska Sobota (kot partner), v skupni vrednosti 59.820.794,48 EUR brez DDV oziroma 72.981.369,27 EUR z DDV. V letu 2022 so v okviru GOI del potekala pripravljalna dela, t.j. vzpostavitev gradbišča in gradbiščnih priključkov, zemeljska dela, okoljske raziskave in betonska dela – pilotiranje. Na podlagi Aneksa št. 1 k pogodenemu sporazumu za izvedbo GOI del in dobavo opreme je bil v letu 2022 izveden tudi nakup armature in armaturnih mrež, ki so potrebne za izvedbo del po pogodbenem sporazumu. Poleg navedenega je bil v letu 2022 začet postopek pridobitve izvajalca tehničnega varovanja.
V letih 2023-2026: gradnja z nadzorom in vselitev.</t>
    </r>
  </si>
  <si>
    <t>Za vseh 7 stavb ločeno narejeni REP-i, novelacija REP-a za strelišče, (izhodiščna referenčna vrednost), novelacija DIIP za operacijo. Zaradi spremembe PURES-a je potrebno naročiti izdelavo novelacijo REP-ov in ponovno novelacijo DIIP-ov z izdelavo PIZ -a in IP-ja. Sledi izdelava projektne dokumentacije PZI. MNZ objekte na lokaciji PA Tacen ne bo prijavilo na NOO temveč namerava izvedbo realizirati iz lastnih sredstev.</t>
  </si>
  <si>
    <t xml:space="preserve"> narejen elaborat gradbene fizike, REP, DIIP, IP, PZI</t>
  </si>
  <si>
    <t>do 2026</t>
  </si>
  <si>
    <t>prpračunski viri</t>
  </si>
  <si>
    <t>OP-EKP, prpračunski viri</t>
  </si>
  <si>
    <t>OP-EKP, proračunski viri</t>
  </si>
  <si>
    <t>Število projektov po ministrstvu</t>
  </si>
  <si>
    <t>REACT-EU, lastni viri</t>
  </si>
  <si>
    <t>ESRR sklad, lastni viri</t>
  </si>
  <si>
    <t>KS, drugi viri</t>
  </si>
  <si>
    <t>REP, DIIP, IP, novelacija IP, PZI za 1.fazo, PID za 1.fazo, PZI za 2.fazo izdelan</t>
  </si>
  <si>
    <r>
      <rPr>
        <b/>
        <sz val="11"/>
        <rFont val="Calibri"/>
        <family val="2"/>
        <charset val="238"/>
        <scheme val="minor"/>
      </rPr>
      <t>Stanje glede realizacije ukrepov iz REP</t>
    </r>
    <r>
      <rPr>
        <sz val="11"/>
        <rFont val="Calibri"/>
        <family val="2"/>
        <charset val="238"/>
        <scheme val="minor"/>
      </rPr>
      <t xml:space="preserve">: Pridobljeno je gradbeno dovoljenje - izvedeni bodo tudi nekateri ukrepi energetske sanacije: menjava stavbnega pohištva, toplotna izolacija kleti (tla in stene) ter podstrešja. Ukrepi, ki v sklopu PZI niso predvideni, so ukrepi, povezani z instalacijskimi deli, to je namestitev termostatskih ventilov, zamenjava dotrajane razsvetljave in vgradnja CNS z energetskim monitoringom, saj je obseg del omejen tako, da bo mogoče delovanje sodišča tudi ob izvedbi sanacije.
</t>
    </r>
    <r>
      <rPr>
        <b/>
        <sz val="11"/>
        <rFont val="Calibri"/>
        <family val="2"/>
        <charset val="238"/>
        <scheme val="minor"/>
      </rPr>
      <t>Terminski načrt</t>
    </r>
    <r>
      <rPr>
        <sz val="11"/>
        <rFont val="Calibri"/>
        <family val="2"/>
        <charset val="238"/>
        <scheme val="minor"/>
      </rPr>
      <t>: Izvedba GOI del za delno prenovo v l. 2023-2024, preostali ukrepi predvidoma po l. 2025.</t>
    </r>
  </si>
  <si>
    <r>
      <rPr>
        <b/>
        <sz val="11"/>
        <rFont val="Calibri"/>
        <family val="2"/>
        <charset val="238"/>
        <scheme val="minor"/>
      </rPr>
      <t>Stanje glede realizacije ukrepov iz REP:</t>
    </r>
    <r>
      <rPr>
        <sz val="11"/>
        <rFont val="Calibri"/>
        <family val="2"/>
        <charset val="238"/>
        <scheme val="minor"/>
      </rPr>
      <t xml:space="preserve"> REP ni bil izdelan, stavba je bila v solastnini in je v slabem stanju. Izdelan je projekt za pridobitev gradbenega dovoljenja, pridobljeno je gradbeno dovoljenje ter izdelan projekt za izvedbo za celovito, energetsko, konstrukcijsko, instalacijsko in funkcionalno obnovo in rekonstrukcijo stavbe, ki bo zajemala zlasti: protipotresno utrditev objekta, utrditev in obnova lesenih stropov, zamenjavo strehe (vključno z odstranitvijo obstoječe azbestne kritine), obnovo fasade, zamenjavo ali sanacijo stavbnega pohištva, ureditev dostopa za gibalno ovirane osebe, vključno z izgradnjo dvigala in ureditvijo sanitarij, sanacija lokalnega prekomernega vlaženja kletnih zidov,  obnovo elektro in strojnih instalacij, vključno s sistemi tehničnega varovanja, izgradnjo stopnišča, spremembo namembnosti enega nadstropja iz stanovanjske v poslovne prostore ter nabavo opreme.  
</t>
    </r>
    <r>
      <rPr>
        <b/>
        <sz val="11"/>
        <rFont val="Calibri"/>
        <family val="2"/>
        <charset val="238"/>
        <scheme val="minor"/>
      </rPr>
      <t>Terminski načrt</t>
    </r>
    <r>
      <rPr>
        <sz val="11"/>
        <rFont val="Calibri"/>
        <family val="2"/>
        <charset val="238"/>
        <scheme val="minor"/>
      </rPr>
      <t xml:space="preserve">: Prenova (GOI dela) je predvidena v l. 2022-2023. </t>
    </r>
  </si>
  <si>
    <r>
      <rPr>
        <b/>
        <sz val="11"/>
        <rFont val="Calibri"/>
        <family val="2"/>
        <charset val="238"/>
        <scheme val="minor"/>
      </rPr>
      <t>Stanje glede realizacije ukrepov iz REP</t>
    </r>
    <r>
      <rPr>
        <sz val="11"/>
        <rFont val="Calibri"/>
        <family val="2"/>
        <charset val="238"/>
        <scheme val="minor"/>
      </rPr>
      <t xml:space="preserve">: Objekt je v slabem stanju. Izdelana je bila projektna dokumentacija, vključno z dvigalom, in sicer za: sanacijo oziroma zamenjavo oken, sanacijo kapilarne vlage v kleti in pritličju stavbe, sanacijo fasade (brez izolacije fasade, ki je pod ZVKD - stavba iz l. 1899), zamenjavo ogrevalnega sistema s hidravličnim uravnoteženjem, zamenjavo vodovodnega sistema stavbe, prenovo sanitarnih prostorov sodišča in ureditev sanitarij za invalide, toplotno izolacijo neogrevanega dela podstrešja, prenovo strehe s strelovodom in žlebovi, ureditev razsvetljave in dvigalo.
</t>
    </r>
    <r>
      <rPr>
        <b/>
        <sz val="11"/>
        <rFont val="Calibri"/>
        <family val="2"/>
        <charset val="238"/>
        <scheme val="minor"/>
      </rPr>
      <t>Terminski načrt:</t>
    </r>
    <r>
      <rPr>
        <b/>
        <i/>
        <sz val="11"/>
        <rFont val="Calibri"/>
        <family val="2"/>
        <charset val="238"/>
        <scheme val="minor"/>
      </rPr>
      <t xml:space="preserve"> </t>
    </r>
    <r>
      <rPr>
        <sz val="11"/>
        <rFont val="Calibri"/>
        <family val="2"/>
        <charset val="238"/>
        <scheme val="minor"/>
      </rPr>
      <t xml:space="preserve">Izdelan PZI v l. 2021-2022 in pridobljeno gradbeno dovoljenje, prenova (GOI dela) je predvidena v l. 2023-2025. </t>
    </r>
  </si>
  <si>
    <r>
      <rPr>
        <b/>
        <sz val="11"/>
        <rFont val="Calibri"/>
        <family val="2"/>
        <charset val="238"/>
        <scheme val="minor"/>
      </rPr>
      <t xml:space="preserve">Stanje glede realizacije ukrepov iz REP: </t>
    </r>
    <r>
      <rPr>
        <sz val="11"/>
        <rFont val="Calibri"/>
        <family val="2"/>
        <charset val="238"/>
        <scheme val="minor"/>
      </rPr>
      <t xml:space="preserve">Objekt je v slabem stanju. Izdelana je projektna dokumentacija za obnovo PZI, ki zajema: obnovo fasade, vključno s toplotno izolacijo zunanjih sten nad in pod terenom, zamenjavo fasadnega stavbnega pohištva s senčili, obnovo ravne strehe in strehe nad razpravno dvorano, ureditev vetrolova s toplozračno zaveso, posodobitev ogrevanja, ureditev sanitarij. Poleg navedenega se  ureja v objektu tudi dostop za gibalno ovirane osebe - dvigali in drugi dostopi (za izgradnjo dvigala je pridobljeno gradbeno dovoljenje).
</t>
    </r>
    <r>
      <rPr>
        <b/>
        <sz val="11"/>
        <rFont val="Calibri"/>
        <family val="2"/>
        <charset val="238"/>
        <scheme val="minor"/>
      </rPr>
      <t>Terminski načrt</t>
    </r>
    <r>
      <rPr>
        <sz val="11"/>
        <rFont val="Calibri"/>
        <family val="2"/>
        <charset val="238"/>
        <scheme val="minor"/>
      </rPr>
      <t xml:space="preserve">: PZI je izdelan v l.  2022, prenova (GOI dela) v letih 2022-2023. </t>
    </r>
  </si>
  <si>
    <r>
      <rPr>
        <b/>
        <sz val="11"/>
        <rFont val="Calibri"/>
        <family val="2"/>
        <charset val="238"/>
        <scheme val="minor"/>
      </rPr>
      <t>Stanje glede realizacije ukrepov iz REP</t>
    </r>
    <r>
      <rPr>
        <sz val="11"/>
        <rFont val="Calibri"/>
        <family val="2"/>
        <charset val="238"/>
        <scheme val="minor"/>
      </rPr>
      <t xml:space="preserve">: Ukrepi za Ferrarsko 9 še niso bili realizirani, saj je bil dalj časa problem z lastništvom objekta (rešen v letošnjem letu).
</t>
    </r>
    <r>
      <rPr>
        <b/>
        <sz val="11"/>
        <rFont val="Calibri"/>
        <family val="2"/>
        <charset val="238"/>
        <scheme val="minor"/>
      </rPr>
      <t>Terminski načrt</t>
    </r>
    <r>
      <rPr>
        <sz val="11"/>
        <rFont val="Calibri"/>
        <family val="2"/>
        <charset val="238"/>
        <scheme val="minor"/>
      </rPr>
      <t>: (prva prioriteta) Energetska prenova objekta se načrtuje skupaj s Ferrarsko 7. Terminski načrt za energetsko prenovo bo izdelan po proučitvi REP, ki je opredelil in finančno ovrednotil potrebne ukrepe za energetsko sanacijo. Predvidoma po l. 2023.</t>
    </r>
  </si>
  <si>
    <r>
      <rPr>
        <b/>
        <sz val="11"/>
        <rFont val="Calibri"/>
        <family val="2"/>
        <charset val="238"/>
        <scheme val="minor"/>
      </rPr>
      <t xml:space="preserve">Stanje glede realizacije ukrepov iz REP: </t>
    </r>
    <r>
      <rPr>
        <sz val="11"/>
        <rFont val="Calibri"/>
        <family val="2"/>
        <charset val="238"/>
        <scheme val="minor"/>
      </rPr>
      <t>REP še ni bil izdelan.</t>
    </r>
    <r>
      <rPr>
        <b/>
        <sz val="11"/>
        <rFont val="Calibri"/>
        <family val="2"/>
        <charset val="238"/>
        <scheme val="minor"/>
      </rPr>
      <t xml:space="preserve"> </t>
    </r>
    <r>
      <rPr>
        <sz val="11"/>
        <rFont val="Calibri"/>
        <family val="2"/>
        <charset val="238"/>
        <scheme val="minor"/>
      </rPr>
      <t xml:space="preserve">Objekt je v dobrem stanju, zgrajen l. 1991, uporabno dovoljenje je pridobil v l. 1992, delno je v funkciji: ima zasedeno prvo,  tretjo in četrto etažo  in ima prazno pritlično in kletno etažo. Predvidena je umestitev uporabnikov v ti dve etaži in njihova potrebna preureditev, preureditev skupnih delov stavbe in sanitarij, ureditev dvigal ter energetska sanacija, ki obsega zamenjavo ogrevalnega sistema s hidravličnim uravnoteženjem, zamenjavo oken, toplotno izolacijo fasade, zamenjavo strešne kritine in toplotno izolacijo ravnih streh, zamenjavo oziroma popravilo žlebov in strelovoda, ureditev razsvetljave. </t>
    </r>
    <r>
      <rPr>
        <b/>
        <sz val="11"/>
        <rFont val="Calibri"/>
        <family val="2"/>
        <charset val="238"/>
        <scheme val="minor"/>
      </rPr>
      <t xml:space="preserve">Terminski načrt: </t>
    </r>
    <r>
      <rPr>
        <sz val="11"/>
        <rFont val="Calibri"/>
        <family val="2"/>
        <charset val="238"/>
        <scheme val="minor"/>
      </rPr>
      <t>v l. 2022 izdelava dokumentacije, v l. 2023 pričetek gradnje oz. izvedbe ukrepov za večjo energetsko učinkovitost  in zaključek v l. 2024.</t>
    </r>
  </si>
  <si>
    <r>
      <rPr>
        <b/>
        <sz val="11"/>
        <rFont val="Calibri"/>
        <family val="2"/>
        <charset val="238"/>
        <scheme val="minor"/>
      </rPr>
      <t xml:space="preserve">Stanje glede realizacije ukrepov iz REP: </t>
    </r>
    <r>
      <rPr>
        <sz val="11"/>
        <rFont val="Calibri"/>
        <family val="2"/>
        <charset val="238"/>
        <scheme val="minor"/>
      </rPr>
      <t xml:space="preserve">REP ni bil izdelan, ukrepi se bodo izvajali v sklopu prenove. </t>
    </r>
    <r>
      <rPr>
        <b/>
        <sz val="11"/>
        <rFont val="Calibri"/>
        <family val="2"/>
        <charset val="238"/>
        <scheme val="minor"/>
      </rPr>
      <t xml:space="preserve">Terminski načrt: </t>
    </r>
    <r>
      <rPr>
        <sz val="11"/>
        <rFont val="Calibri"/>
        <family val="2"/>
        <charset val="238"/>
        <scheme val="minor"/>
      </rPr>
      <t>v l. 2022-2023 bo izdelana PZI dokumentacija in pridobljeno gradbeno dovoljenje, v l. 2024-2026 se načrtuje izvedba GOI del in opreme.</t>
    </r>
  </si>
  <si>
    <t>projekt je pridobil Odločitev o podpori ali  o primernosti v sklopu OP EKP 2014-2021</t>
  </si>
  <si>
    <t>prorčunski viri</t>
  </si>
  <si>
    <t xml:space="preserve">Sredstva za izdelavo projekta so zagotovljena v proračunu, druga potrebna sredstva pa bodo planirana v naslednjih večletnih proračunih.  </t>
  </si>
  <si>
    <t>projekt se financira iz programa REACT-EU</t>
  </si>
  <si>
    <t>Stavbe, ki imajo zagotovljene vse pogoje za takojšnjo izvedbo energetske prenove - imajo v celoti pripravljeno ekonomsko in tehnično dokumentacijo in zaključeno finančno konstrukcijo (vse zagotovljene vire financiranja oziroma v zaključni fazi pridobivanja virov; projekt je že uvrščen v načrt razvojnih programov; že pridobljena odločitev o podpori oziroma v zaključni fazi pridobivanja; morda se je že začel izvajati itd.).</t>
  </si>
  <si>
    <t>Stavbe, ki imajo (delno) zagotovljene pogoje za izvedbo energetske prenove, vendar nimajo zagotovljenih sredstev - pripravljena je ekonomska in tehnična dokumentacija, vendar ni zaključene finančne konstrukcije (načrtuje se uvrstitev projekta v proračun; načrtuje se prijava za pridobitev kohezijskih sredstev; prijava je že oddana vendar še ni pridobljene odločitve o podpori itd.).</t>
  </si>
  <si>
    <t>Novogradnje - ki imajo vse zagotovljene pogoje za takojšnjo izvedbo - imajo vso dokumentacijo in zaprto finančno konstrukcijo.</t>
  </si>
  <si>
    <t>MVI</t>
  </si>
  <si>
    <t>Energetska sanacija Upravne stavbe CŠOD in OE Štrk</t>
  </si>
  <si>
    <t>dela potekajo</t>
  </si>
  <si>
    <t>404.762,52 (EU + SLO)</t>
  </si>
  <si>
    <t xml:space="preserve">Skupna operacija Energetska sanacija Upravne stavbe CŠOD in OE Štrk </t>
  </si>
  <si>
    <t>2392-89, 2392-90, 2392-92</t>
  </si>
  <si>
    <t>Celovita energetska sanacija stavb Srednje šole Veno Pilon Ajdovščina</t>
  </si>
  <si>
    <t>Cesta 5. maja 12, 2392 Ajdovščina</t>
  </si>
  <si>
    <t>JN, OP-EKP</t>
  </si>
  <si>
    <t>izbor zasebnega partnerja (JZP) v zaključni fazi</t>
  </si>
  <si>
    <t>v izvedbi</t>
  </si>
  <si>
    <t>2021 - 2023</t>
  </si>
  <si>
    <t>913.048,81 (EU +SLO)</t>
  </si>
  <si>
    <t>2.250.208,95 (EU +SLO)</t>
  </si>
  <si>
    <t>660-5, 660-1</t>
  </si>
  <si>
    <t>Preradovičeva ulica 33, 2000 Maribor</t>
  </si>
  <si>
    <t>1722-708, 1722-641</t>
  </si>
  <si>
    <t>Gerbičeva 51a, 1000 Ljubljana</t>
  </si>
  <si>
    <t>1379-594 </t>
  </si>
  <si>
    <t>ŠOLSKI CENTER KRŠKO - SEVNICA
SŠ Sevnica</t>
  </si>
  <si>
    <t>Savska cesta 2, 
8290 Sevnica </t>
  </si>
  <si>
    <t>REP: April 2018,
Novelacija REP: Februar 2023,
DIIP Energetska prenova stavbe SŠ Sevnica, Februar 2023</t>
  </si>
  <si>
    <t>2023-717-108-103169</t>
  </si>
  <si>
    <t xml:space="preserve">NOO,(vloga v pregledu in potrditvi MOPE),
INTEGRALA </t>
  </si>
  <si>
    <t xml:space="preserve">1.126.902,25 NOO
247.918,495 INTEGRALA
</t>
  </si>
  <si>
    <t>RS 100%</t>
  </si>
  <si>
    <t>810-13</t>
  </si>
  <si>
    <t>ŠOLSKI CENTER SLOVENJ GRADEC
Srednja šola Slovenj Gradec in Muta</t>
  </si>
  <si>
    <t>Koroška cesta 53, 
2366 Muta</t>
  </si>
  <si>
    <t>REP: Februar 2023
DIIP: Februar 2023</t>
  </si>
  <si>
    <t>2023-631-161-103158</t>
  </si>
  <si>
    <t>1.979.027,45 NOO
760.350,28‬ INTEGRALA</t>
  </si>
  <si>
    <t>1727-599 </t>
  </si>
  <si>
    <t>Srednja trgovska in aranžerska šola Ljubljana</t>
  </si>
  <si>
    <t>Poljanska cesta 28a, 1000 Ljubljana </t>
  </si>
  <si>
    <t>REP: Februar 2023
DIIP Energetska prenova stavbe STAŠ Ljubljana, Februar 2023</t>
  </si>
  <si>
    <t>3.573.788‬,00 NOO
3.180.348,28 INTEGRALA</t>
  </si>
  <si>
    <t>2680-1017
2680-377</t>
  </si>
  <si>
    <t>Mladinski dom Jarše</t>
  </si>
  <si>
    <t>Jarška cesta 44, 1000 Ljubljana</t>
  </si>
  <si>
    <t xml:space="preserve">1.116,38
211,03 </t>
  </si>
  <si>
    <t>2023-631-161-103160
2023-631-161-103162</t>
  </si>
  <si>
    <t>977.566,51 NOO
656.348,67 INTEGRALA</t>
  </si>
  <si>
    <t>Gimnazija, elektro in pomorske šole Piran</t>
  </si>
  <si>
    <t>Pot pomorščakov 4, 6320 Portorož </t>
  </si>
  <si>
    <t>2023-617-132-103014</t>
  </si>
  <si>
    <t>357.319,80 NOO
300.380,74 INTEGRALA</t>
  </si>
  <si>
    <t xml:space="preserve">392-1372
400-2784
400-2785
400-2773
400-2778 
400-2787 </t>
  </si>
  <si>
    <t>Dijaški dom, 
Gimnazija Ptuj-šola
Gimnazija Ptuj-telovadnica
Šolski center Ptuj - šola
Šolski center Ptuj - telovadnica
Šolski center Ptuj - delavnice</t>
  </si>
  <si>
    <t>Arbajterjeva ulica 6, Ptuj
Volkmerjeva cesta 15, Ptu
Volkmerjeva cesta 15, Ptuj 
Volkmerjeva cesta 15, Ptuj
Volkmerjeva cesta 19, Ptuj
Volkmerjeva cesta 19, Ptuj</t>
  </si>
  <si>
    <t>da
da
da
ne
da
da</t>
  </si>
  <si>
    <t>ne
ne
ne
ne
ne
ne</t>
  </si>
  <si>
    <t>REP: November 2015
Novelacija REP: Februar 2023
DIIP: Februar 2023</t>
  </si>
  <si>
    <t>2023-592-396-103308
2023-592-396-103329
2023-592-396-103327
2023-592-396-103341
2023-592-396-103331
2023-592-396-103332</t>
  </si>
  <si>
    <t xml:space="preserve">14.034.505,75 NOO
3.361.911,57 INTEGRALA
</t>
  </si>
  <si>
    <t>MVZI</t>
  </si>
  <si>
    <t>REP julij 2020, DIIP avgust 2021, PIZ februar 2023</t>
  </si>
  <si>
    <t>2023-631-161-103098</t>
  </si>
  <si>
    <t>NOO,(vloga v pregledu in potrditvi MOPE), sofinanciranje znotraj programa RRF</t>
  </si>
  <si>
    <t>5.060.672 NOO</t>
  </si>
  <si>
    <t>Dana je bila vloga za pridobitev GD. V DIIP in  PIZ so ločeno opredeljeni protipotresna ojačitev in ukrepi EPS.</t>
  </si>
  <si>
    <t>REP april 2021, DIIP april 2015, PIZ september 2021, IP  april 2022,  novelacija IP februar 2023</t>
  </si>
  <si>
    <t>2023-835-380-103140</t>
  </si>
  <si>
    <t>1.749.653,59 NOO</t>
  </si>
  <si>
    <t>UM</t>
  </si>
  <si>
    <t>2023-835-380-103139</t>
  </si>
  <si>
    <t>2.026.498,83 NOO</t>
  </si>
  <si>
    <t>657-737</t>
  </si>
  <si>
    <t>DGD, novelacija REP avg 2021, DIIP  febr. 2019, PIZ maj 2021, IP dec. 2021</t>
  </si>
  <si>
    <t>2015-126-196-10041</t>
  </si>
  <si>
    <t xml:space="preserve">KS-OP EKP (US 1.019.339,18 eur, 499.476,20 eur sofinanciranje iz KS),  integralni proračun </t>
  </si>
  <si>
    <t xml:space="preserve">V teku je izvedba del.
</t>
  </si>
  <si>
    <t>KS, proračunski viri</t>
  </si>
  <si>
    <r>
      <t>2631 1749</t>
    </r>
    <r>
      <rPr>
        <i/>
        <sz val="11"/>
        <rFont val="Calibri"/>
        <family val="2"/>
        <charset val="238"/>
        <scheme val="minor"/>
      </rPr>
      <t> </t>
    </r>
  </si>
  <si>
    <r>
      <t xml:space="preserve">
</t>
    </r>
    <r>
      <rPr>
        <sz val="11"/>
        <rFont val="Calibri"/>
        <family val="2"/>
        <charset val="238"/>
        <scheme val="minor"/>
      </rPr>
      <t>OP EKP</t>
    </r>
  </si>
  <si>
    <r>
      <t xml:space="preserve">
</t>
    </r>
    <r>
      <rPr>
        <sz val="11"/>
        <rFont val="Calibri"/>
        <family val="2"/>
        <charset val="238"/>
        <scheme val="minor"/>
      </rPr>
      <t>React-EU</t>
    </r>
  </si>
  <si>
    <t>NOO?</t>
  </si>
  <si>
    <t>27,  165,  262</t>
  </si>
  <si>
    <t>Arboretum Volčji Potok</t>
  </si>
  <si>
    <t>Volčji Potok 3, Radomlje</t>
  </si>
  <si>
    <t>DA, EŠD 7904, KS državnega pomena</t>
  </si>
  <si>
    <t>ne, energetska prenova in statična utrditev</t>
  </si>
  <si>
    <t>Razširjen energetski pregled</t>
  </si>
  <si>
    <t>Recovery, energetska sanacija</t>
  </si>
  <si>
    <t>MJU</t>
  </si>
  <si>
    <t>2605-1647 </t>
  </si>
  <si>
    <t>Stavba FURS Koper</t>
  </si>
  <si>
    <t>Vojkovo nabrežje 36, Koper</t>
  </si>
  <si>
    <r>
      <t xml:space="preserve">Skladno z usmeritvami NOO in DSEPS, se bo potresna varnost stavbe preverila v letu 2023. 
Modellska ocena iz DSEPS: stavba </t>
    </r>
    <r>
      <rPr>
        <u/>
        <sz val="11"/>
        <rFont val="Calibri"/>
        <family val="2"/>
        <charset val="238"/>
        <scheme val="minor"/>
      </rPr>
      <t>dosega</t>
    </r>
    <r>
      <rPr>
        <sz val="11"/>
        <rFont val="Calibri"/>
        <family val="2"/>
        <charset val="238"/>
        <scheme val="minor"/>
      </rPr>
      <t xml:space="preserve"> zahtevano potresno odpornost.</t>
    </r>
  </si>
  <si>
    <t xml:space="preserve">Terminski načrt se prilagaja izdelavi REP in DIIP (predvidoma v 1. polovici 2023) in razpisanim datumom prijav v NOO. </t>
  </si>
  <si>
    <t>2014-204-206-2491</t>
  </si>
  <si>
    <t xml:space="preserve">Predvidena je prijava v NOO v letu 2023. </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</si>
  <si>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 xml:space="preserve">1.035.000 </t>
    </r>
    <r>
      <rPr>
        <sz val="11"/>
        <rFont val="Calibri"/>
        <family val="2"/>
        <charset val="238"/>
        <scheme val="minor"/>
      </rPr>
      <t>eur brez ddv.</t>
    </r>
  </si>
  <si>
    <t>Odstotek črpanja iz NOO je ocenjen na 77% (PRILOGA 2) oz. 797.500 eur brez ddv (za izvedbo energetskih sanacij ter nujnih statičnih ukrepov).</t>
  </si>
  <si>
    <t>Prenova bo zajemala izvedbo ukrepov energetske sanacije</t>
  </si>
  <si>
    <t>679-9</t>
  </si>
  <si>
    <t>Stavba FURS Maribor</t>
  </si>
  <si>
    <t>Tržaška cesta 49, Maribor</t>
  </si>
  <si>
    <t>2014-11-17-2565</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</si>
  <si>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 xml:space="preserve">1.582.350 </t>
    </r>
    <r>
      <rPr>
        <sz val="11"/>
        <rFont val="Calibri"/>
        <family val="2"/>
        <charset val="238"/>
        <scheme val="minor"/>
      </rPr>
      <t>eur brez ddv.</t>
    </r>
  </si>
  <si>
    <t>Odstotek črpanja iz NOO je ocenjen na 77% (PRILOGA 2) oz. 1.218.410 eur brez ddv (za izvedbo energetskih sanacij ter nujnih statičnih ukrepov).</t>
  </si>
  <si>
    <t>1676/1577</t>
  </si>
  <si>
    <t>Upravna stavba Cerknica (UE in drugi državni organi)</t>
  </si>
  <si>
    <t>Cesta 4. maja 24, Cerknica</t>
  </si>
  <si>
    <r>
      <t xml:space="preserve">
Potresna varnost stavbe se bo preverila v letu 2023. 
Modelska ocena iz DSEPS: stavba </t>
    </r>
    <r>
      <rPr>
        <u/>
        <sz val="11"/>
        <rFont val="Calibri"/>
        <family val="2"/>
        <charset val="238"/>
        <scheme val="minor"/>
      </rPr>
      <t>ne dosega</t>
    </r>
    <r>
      <rPr>
        <sz val="11"/>
        <rFont val="Calibri"/>
        <family val="2"/>
        <charset val="238"/>
        <scheme val="minor"/>
      </rPr>
      <t xml:space="preserve"> zahtevane potresne odpornosti.</t>
    </r>
  </si>
  <si>
    <t xml:space="preserve">Terminski načrt se prilagaja izdelavi REP in DIIP (predvidoma v 1. polovici 2023). </t>
  </si>
  <si>
    <t>2015-159-154-26991 (samo za dele stavbe v lasti RS)</t>
  </si>
  <si>
    <t>Glede na solastniški status prijava v NOO ni možna. Predvidena je prijava v druge vire (EKP 21-27) ali izvedba z lastnimi sredstvi. Vir financiranja Občine ni znan.</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</si>
  <si>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865.230 eur brez ddv.</t>
    </r>
  </si>
  <si>
    <r>
      <t xml:space="preserve">Odstotek črpanja iz NOO je ocenjen na 77% oz. </t>
    </r>
    <r>
      <rPr>
        <b/>
        <sz val="11"/>
        <rFont val="Calibri"/>
        <family val="2"/>
        <charset val="238"/>
        <scheme val="minor"/>
      </rPr>
      <t xml:space="preserve">666.227 eur brez ddv </t>
    </r>
    <r>
      <rPr>
        <sz val="11"/>
        <rFont val="Calibri"/>
        <family val="2"/>
        <charset val="238"/>
        <scheme val="minor"/>
      </rPr>
      <t>(za izvedbo energetskih sanacij ter nujnih statičnih ukrepov)</t>
    </r>
  </si>
  <si>
    <r>
      <t xml:space="preserve">Prenova bo zajemala izvedbo ukrepov energetske sanacije, po potrebi tudi ukrepe za doseganje potresne odpornosti. 
Izražen interes Občine Cerknica, ki ima v lasti del stavbe - pritličje, s svojim ogrevanjem (deluje kot zaključena celota). 
</t>
    </r>
    <r>
      <rPr>
        <u/>
        <sz val="11"/>
        <rFont val="Calibri"/>
        <family val="2"/>
        <charset val="238"/>
        <scheme val="minor"/>
      </rPr>
      <t>Glede na površino, ima RS v lasti večinski del stavbe, etažna lastnina urejena.</t>
    </r>
    <r>
      <rPr>
        <sz val="11"/>
        <rFont val="Calibri"/>
        <family val="2"/>
        <charset val="238"/>
        <scheme val="minor"/>
      </rPr>
      <t xml:space="preserve">
</t>
    </r>
    <r>
      <rPr>
        <u/>
        <sz val="11"/>
        <rFont val="Calibri"/>
        <family val="2"/>
        <charset val="238"/>
        <scheme val="minor"/>
      </rPr>
      <t>Podrobnosti prijave s strani RS in Občine še niso znane.</t>
    </r>
  </si>
  <si>
    <t>OP-EKP 21-27, lastni viri</t>
  </si>
  <si>
    <t>2455/460</t>
  </si>
  <si>
    <t>Stavba FURS Sežana</t>
  </si>
  <si>
    <t>Partizanska cesta 81, Sežana</t>
  </si>
  <si>
    <r>
      <t xml:space="preserve">Skladno z usmeritvami NOO in DSEPS, se bo potresna varnost stavbe dodatno preverila v letu 2023.  
Modelska ocena iz DSEPS: stavba </t>
    </r>
    <r>
      <rPr>
        <u/>
        <sz val="11"/>
        <rFont val="Calibri"/>
        <family val="2"/>
        <charset val="238"/>
        <scheme val="minor"/>
      </rPr>
      <t>dosega</t>
    </r>
    <r>
      <rPr>
        <sz val="11"/>
        <rFont val="Calibri"/>
        <family val="2"/>
        <charset val="238"/>
        <scheme val="minor"/>
      </rPr>
      <t xml:space="preserve"> zahtevano potresno odpornost. 
</t>
    </r>
  </si>
  <si>
    <t>2014-229-117-2655</t>
  </si>
  <si>
    <t xml:space="preserve">Predvidena je prijava v NOO v letu 2023.  </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</si>
  <si>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929.751 eur brez ddv.</t>
    </r>
    <r>
      <rPr>
        <sz val="11"/>
        <rFont val="Calibri"/>
        <family val="2"/>
        <charset val="238"/>
        <scheme val="minor"/>
      </rPr>
      <t xml:space="preserve">
V primeru izključno izvedbe energetske prenove, je ocenjena vrednost </t>
    </r>
    <r>
      <rPr>
        <b/>
        <sz val="11"/>
        <rFont val="Calibri"/>
        <family val="2"/>
        <charset val="238"/>
        <scheme val="minor"/>
      </rPr>
      <t>663.720 eur brez ddv.</t>
    </r>
  </si>
  <si>
    <r>
      <t xml:space="preserve">Odstotek črpanja iz NOO je ocenjen na 77% (PRILOGA 2) oz. cca </t>
    </r>
    <r>
      <rPr>
        <b/>
        <sz val="11"/>
        <rFont val="Calibri"/>
        <family val="2"/>
        <charset val="238"/>
        <scheme val="minor"/>
      </rPr>
      <t xml:space="preserve">715.908 eur brez ddv </t>
    </r>
    <r>
      <rPr>
        <sz val="11"/>
        <rFont val="Calibri"/>
        <family val="2"/>
        <charset val="238"/>
        <scheme val="minor"/>
      </rPr>
      <t xml:space="preserve">oz. </t>
    </r>
    <r>
      <rPr>
        <b/>
        <sz val="11"/>
        <rFont val="Calibri"/>
        <family val="2"/>
        <charset val="238"/>
        <scheme val="minor"/>
      </rPr>
      <t>371.683 eur brez ddv</t>
    </r>
    <r>
      <rPr>
        <sz val="11"/>
        <rFont val="Calibri"/>
        <family val="2"/>
        <charset val="238"/>
        <scheme val="minor"/>
      </rPr>
      <t xml:space="preserve"> (56% za energetsko prenovo). </t>
    </r>
  </si>
  <si>
    <t>Prenova bo zajemala izvedbo ukrepov energetske sanacije, po potrebi tudi ukrepe za doseganje potresne odpornosti.</t>
  </si>
  <si>
    <t xml:space="preserve">2636-2706 </t>
  </si>
  <si>
    <t>Stavba MNVP, Vojkova 1a</t>
  </si>
  <si>
    <t>Vojkova 1a, Ljubljana</t>
  </si>
  <si>
    <r>
      <t xml:space="preserve">
Skladno z usmeritvami NOO in DSEPS, se bo potresna varnost stavbe dodatno preverila v letu 2023. </t>
    </r>
    <r>
      <rPr>
        <u/>
        <sz val="11"/>
        <rFont val="Calibri"/>
        <family val="2"/>
        <charset val="238"/>
        <scheme val="minor"/>
      </rPr>
      <t xml:space="preserve">
Modelska ocena ni bila izdelana</t>
    </r>
    <r>
      <rPr>
        <sz val="11"/>
        <rFont val="Calibri"/>
        <family val="2"/>
        <charset val="238"/>
        <scheme val="minor"/>
      </rPr>
      <t xml:space="preserve">. </t>
    </r>
  </si>
  <si>
    <t>2015-248-224-20375</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</si>
  <si>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979.550 eur brez ddv.</t>
    </r>
    <r>
      <rPr>
        <sz val="11"/>
        <rFont val="Calibri"/>
        <family val="2"/>
        <charset val="238"/>
        <scheme val="minor"/>
      </rPr>
      <t xml:space="preserve">
V primeru izključno izvedbe energetske prenove, je ocenjena vrednost </t>
    </r>
    <r>
      <rPr>
        <b/>
        <sz val="11"/>
        <rFont val="Calibri"/>
        <family val="2"/>
        <charset val="238"/>
        <scheme val="minor"/>
      </rPr>
      <t>699.270 eur brez ddv</t>
    </r>
    <r>
      <rPr>
        <sz val="11"/>
        <rFont val="Calibri"/>
        <family val="2"/>
        <charset val="238"/>
        <scheme val="minor"/>
      </rPr>
      <t xml:space="preserve">.
</t>
    </r>
    <r>
      <rPr>
        <b/>
        <sz val="11"/>
        <rFont val="Calibri"/>
        <family val="2"/>
        <charset val="238"/>
        <scheme val="minor"/>
      </rPr>
      <t>Izvede se tudi notranja prenova prostorov.</t>
    </r>
  </si>
  <si>
    <r>
      <t xml:space="preserve">
Odstotek črpanja iz NOO je ocenjen na 77% oz. cca </t>
    </r>
    <r>
      <rPr>
        <b/>
        <sz val="11"/>
        <rFont val="Calibri"/>
        <family val="2"/>
        <charset val="238"/>
        <scheme val="minor"/>
      </rPr>
      <t>754.254</t>
    </r>
    <r>
      <rPr>
        <sz val="11"/>
        <rFont val="Calibri"/>
        <family val="2"/>
        <charset val="238"/>
        <scheme val="minor"/>
      </rPr>
      <t xml:space="preserve"> </t>
    </r>
    <r>
      <rPr>
        <b/>
        <sz val="11"/>
        <rFont val="Calibri"/>
        <family val="2"/>
        <charset val="238"/>
        <scheme val="minor"/>
      </rPr>
      <t xml:space="preserve">eur brez ddv </t>
    </r>
    <r>
      <rPr>
        <sz val="11"/>
        <rFont val="Calibri"/>
        <family val="2"/>
        <charset val="238"/>
        <scheme val="minor"/>
      </rPr>
      <t xml:space="preserve">oz. </t>
    </r>
    <r>
      <rPr>
        <b/>
        <sz val="11"/>
        <rFont val="Calibri"/>
        <family val="2"/>
        <charset val="238"/>
        <scheme val="minor"/>
      </rPr>
      <t>391.591 eur brez ddv</t>
    </r>
    <r>
      <rPr>
        <sz val="11"/>
        <rFont val="Calibri"/>
        <family val="2"/>
        <charset val="238"/>
        <scheme val="minor"/>
      </rPr>
      <t xml:space="preserve"> (56% za energetsko prenovo). </t>
    </r>
  </si>
  <si>
    <t>Parcela pod stavbo Vojkova 1a ni v lasti RS in je v fazi prenosa na RS</t>
  </si>
  <si>
    <r>
      <t xml:space="preserve">Parcela pod stavbo Vojkova 1a še ni v lasti RS, je v fazi pridobivanja.
Prenova bo zajemala izvedbo ukrepov energetske sanacije, notranje prenove in po potrebi tudi ukrepe za doseganje potresne odpornosti.
</t>
    </r>
    <r>
      <rPr>
        <u/>
        <sz val="11"/>
        <rFont val="Calibri"/>
        <family val="2"/>
        <charset val="238"/>
        <scheme val="minor"/>
      </rPr>
      <t xml:space="preserve">Prenova stavbe se izvaja kot skupna investicija - za stavbo Vojkova 1a in Vojkova 1b </t>
    </r>
  </si>
  <si>
    <t>2636-2599</t>
  </si>
  <si>
    <t>Stavba MNVP, Vojkova 1b</t>
  </si>
  <si>
    <t>Vojkova 1b, Ljubljana</t>
  </si>
  <si>
    <t>Še ni izdelana</t>
  </si>
  <si>
    <r>
      <t xml:space="preserve">
Vrednost bo znana po pridobljenih REP in PZI.Glede na ocenjeno vrednost energetskih sanacij (489 EUR/m2) in nujnih statičnih ukrepov (196 eur/m2), je ocenjena vrednost investicije </t>
    </r>
    <r>
      <rPr>
        <b/>
        <sz val="11"/>
        <rFont val="Calibri"/>
        <family val="2"/>
        <charset val="238"/>
        <scheme val="minor"/>
      </rPr>
      <t>3.463.223 eur brez ddv.</t>
    </r>
    <r>
      <rPr>
        <sz val="11"/>
        <rFont val="Calibri"/>
        <family val="2"/>
        <charset val="238"/>
        <scheme val="minor"/>
      </rPr>
      <t xml:space="preserve">
V primeru izključno izvedbe energetske prenove, je ocenjena vrednost </t>
    </r>
    <r>
      <rPr>
        <b/>
        <sz val="11"/>
        <rFont val="Calibri"/>
        <family val="2"/>
        <charset val="238"/>
        <scheme val="minor"/>
      </rPr>
      <t>2.472.286 eur brez ddv</t>
    </r>
    <r>
      <rPr>
        <sz val="11"/>
        <rFont val="Calibri"/>
        <family val="2"/>
        <charset val="238"/>
        <scheme val="minor"/>
      </rPr>
      <t xml:space="preserve">.
</t>
    </r>
    <r>
      <rPr>
        <b/>
        <sz val="11"/>
        <rFont val="Calibri"/>
        <family val="2"/>
        <charset val="238"/>
        <scheme val="minor"/>
      </rPr>
      <t>Izvede se tudi notranja prenova prostorov.</t>
    </r>
  </si>
  <si>
    <r>
      <t xml:space="preserve">Odstotek črpanja iz NOO je ocenjen na 77% oz. cca </t>
    </r>
    <r>
      <rPr>
        <b/>
        <sz val="11"/>
        <rFont val="Calibri"/>
        <family val="2"/>
        <charset val="238"/>
        <scheme val="minor"/>
      </rPr>
      <t>2.666.682</t>
    </r>
    <r>
      <rPr>
        <sz val="11"/>
        <rFont val="Calibri"/>
        <family val="2"/>
        <charset val="238"/>
        <scheme val="minor"/>
      </rPr>
      <t xml:space="preserve"> </t>
    </r>
    <r>
      <rPr>
        <b/>
        <sz val="11"/>
        <rFont val="Calibri"/>
        <family val="2"/>
        <charset val="238"/>
        <scheme val="minor"/>
      </rPr>
      <t xml:space="preserve">eur brez ddv </t>
    </r>
    <r>
      <rPr>
        <sz val="11"/>
        <rFont val="Calibri"/>
        <family val="2"/>
        <charset val="238"/>
        <scheme val="minor"/>
      </rPr>
      <t xml:space="preserve">oz. </t>
    </r>
    <r>
      <rPr>
        <b/>
        <sz val="11"/>
        <rFont val="Calibri"/>
        <family val="2"/>
        <charset val="238"/>
        <scheme val="minor"/>
      </rPr>
      <t>1.384.480 eur brez ddv</t>
    </r>
    <r>
      <rPr>
        <sz val="11"/>
        <rFont val="Calibri"/>
        <family val="2"/>
        <charset val="238"/>
        <scheme val="minor"/>
      </rPr>
      <t xml:space="preserve"> (56% za energetsko prenovo). </t>
    </r>
  </si>
  <si>
    <r>
      <t xml:space="preserve">Prenova bo zajemala izvedbo ukrepov energetske sanacije, notranje prenove in po potrebi tudi ukrepe za doseganje potresne odpornosti.
</t>
    </r>
    <r>
      <rPr>
        <u/>
        <sz val="11"/>
        <rFont val="Calibri"/>
        <family val="2"/>
        <charset val="238"/>
        <scheme val="minor"/>
      </rPr>
      <t>Prenova stavbe se izvaja kot skupna investicija - za stavbo Vojkova 1a in Vojkova 1b</t>
    </r>
  </si>
  <si>
    <t>882-10122</t>
  </si>
  <si>
    <t>Stavba UE Ravne na Koroškem</t>
  </si>
  <si>
    <t>Čečovje 12A, Ravne na Koroškem</t>
  </si>
  <si>
    <t>EŠD: 28086, profane stavbe, stanovanjska četrt</t>
  </si>
  <si>
    <t>2021-596-118-87124 (zajema samo Občinski del stavbe)</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</si>
  <si>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1.750.038 eur brez ddv.</t>
    </r>
    <r>
      <rPr>
        <sz val="11"/>
        <rFont val="Calibri"/>
        <family val="2"/>
        <charset val="238"/>
        <scheme val="minor"/>
      </rPr>
      <t xml:space="preserve">
V primeru izključno izvedbe energetske prenove, je ocenjena vrednost </t>
    </r>
    <r>
      <rPr>
        <b/>
        <sz val="11"/>
        <rFont val="Calibri"/>
        <family val="2"/>
        <charset val="238"/>
        <scheme val="minor"/>
      </rPr>
      <t>1.249.297 eur brez ddv</t>
    </r>
    <r>
      <rPr>
        <sz val="11"/>
        <rFont val="Calibri"/>
        <family val="2"/>
        <charset val="238"/>
        <scheme val="minor"/>
      </rPr>
      <t>.</t>
    </r>
  </si>
  <si>
    <r>
      <t xml:space="preserve">Občina ima interes za celovito obnovo celotne stavbe. 
</t>
    </r>
    <r>
      <rPr>
        <u/>
        <sz val="11"/>
        <rFont val="Calibri"/>
        <family val="2"/>
        <charset val="238"/>
        <scheme val="minor"/>
      </rPr>
      <t>RS ima v lasti cca 51% površine delov stavbe.
Etažna lastnina urejena.</t>
    </r>
    <r>
      <rPr>
        <sz val="11"/>
        <rFont val="Calibri"/>
        <family val="2"/>
        <charset val="238"/>
        <scheme val="minor"/>
      </rPr>
      <t xml:space="preserve">
Prenova bo zajemala izvedbo ukrepov energetske sanacije, po potrebi tudi ukrepe za doseganje potresne odpornosti. 
</t>
    </r>
    <r>
      <rPr>
        <u/>
        <sz val="11"/>
        <rFont val="Calibri"/>
        <family val="2"/>
        <charset val="238"/>
        <scheme val="minor"/>
      </rPr>
      <t>Podrobnosti prijave s strani RS in Občine še niso znane.</t>
    </r>
  </si>
  <si>
    <t>2023-631-161-103160
2023-631-161-103162</t>
  </si>
  <si>
    <t>ID 1077-1714
ID 1077-1713
ID 1077-1676</t>
  </si>
  <si>
    <t xml:space="preserve">Ljubljanska cesta 12, 3000 Celje </t>
  </si>
  <si>
    <t>PU in PP Celje (Uprvna stavba, &lt;dom policije, Garažni prostori)</t>
  </si>
  <si>
    <t>predvideno sofinanciranje iz ESRR sklada (npr. MSP)</t>
  </si>
  <si>
    <t xml:space="preserve">OP-EKP 21-27 </t>
  </si>
  <si>
    <t>projekt se bo financiral v sklopu  OP EKP 2021-2027</t>
  </si>
  <si>
    <t>Stavbe Sklopa 3</t>
  </si>
  <si>
    <t>Kohezijski sklad in lastna sredstva (npr, DU)</t>
  </si>
  <si>
    <t>Stavba sodi v 2. skupino stavb, za katere se pridobiva dokumentacija in preverja možnost prijave v NOO. V letu 2022 pričetek naročanja REP in potresne presoje.</t>
  </si>
  <si>
    <t>Stavba sodi v 2. skupino stavb, za katere se pridobiva dokumentacija in preverja možnost prijave v NOO. V letu 2022 pričetek naročanja REP in potresne presoje</t>
  </si>
  <si>
    <t>Stavba sodi v 2. skupino stavb, za katere se pridobiva dokumentacija. V letu 2022 pričetek naročanja novega REP (razpolagamo s starim) in potresne presoje (last RS: 81,83%)</t>
  </si>
  <si>
    <t>Stavba sodi v 2. skupino stavb, za katere se pridobiva dokumentacija in preverja možnost prijave v NOO. V letu 2022 pričetek naročanja novega REP (razpolagamo s starim) in potresne presoje.</t>
  </si>
  <si>
    <t>Stavba sodi v 2. skupino stavb, za katere se pridobiva dokumentacija. V letu 2022 pričetek naročanja REP, EI in potresne presoje</t>
  </si>
  <si>
    <t xml:space="preserve">Stavba sodi v 2. skupino stavb, za katere se pridobiva dokumentacija. V letu 2022 pričetek naročanja REP in potresne presoje
</t>
  </si>
  <si>
    <t>Stavba sodi v 2. skupino stavb, za katere se pridobiva dokumentacija. V letu 2022 pričetek naročanja novega REP (razpolagamo s starim) in potresne presoje.  (last RS: 50,52%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</si>
</sst>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_-* #,##0.0\ _€_-;\-* #,##0.0\ _€_-;_-* &quot;-&quot;??\ _€_-;_-@_-"/>
  </numFmts>
  <fonts count="26" x14ac:knownFonts="1">
    <font>
      <sz val="11"/>
      <color theme="1"/>
      <name val="Calibri"/>
      <family val="2"/>
      <charset val="238"/>
      <scheme val="minor"/>
    </font>
    <font>
      <sz val="9"/>
      <color indexed="81"/>
      <name val="Segoe UI"/>
      <family val="2"/>
      <charset val="238"/>
    </font>
    <font>
      <b/>
      <sz val="9"/>
      <color indexed="81"/>
      <name val="Segoe UI"/>
      <family val="2"/>
      <charset val="238"/>
    </font>
    <font>
      <b/>
      <sz val="11"/>
      <name val="Calibri"/>
      <family val="2"/>
      <charset val="238"/>
      <scheme val="minor"/>
    </font>
    <font>
      <sz val="11"/>
      <name val="Calibri"/>
      <family val="2"/>
      <charset val="238"/>
      <scheme val="minor"/>
    </font>
    <font>
      <i/>
      <sz val="11"/>
      <name val="Calibri"/>
      <family val="2"/>
      <charset val="238"/>
      <scheme val="minor"/>
    </font>
    <font>
      <sz val="11"/>
      <color indexed="8"/>
      <name val="Calibri"/>
      <family val="2"/>
      <charset val="238"/>
    </font>
    <font>
      <sz val="11"/>
      <color theme="1"/>
      <name val="Calibri"/>
      <family val="2"/>
      <charset val="238"/>
      <scheme val="minor"/>
    </font>
    <font>
      <b/>
      <u/>
      <sz val="11"/>
      <name val="Calibri"/>
      <family val="2"/>
      <charset val="238"/>
      <scheme val="minor"/>
    </font>
    <font>
      <sz val="11"/>
      <name val="Arial Narrow"/>
      <family val="2"/>
      <charset val="238"/>
    </font>
    <font>
      <b/>
      <sz val="20"/>
      <name val="Calibri"/>
      <family val="2"/>
      <charset val="238"/>
      <scheme val="minor"/>
    </font>
    <font>
      <b/>
      <sz val="12"/>
      <name val="Calibri"/>
      <family val="2"/>
      <charset val="238"/>
      <scheme val="minor"/>
    </font>
    <font>
      <strike/>
      <sz val="11"/>
      <name val="Calibri"/>
      <family val="2"/>
      <charset val="238"/>
      <scheme val="minor"/>
    </font>
    <font>
      <sz val="10"/>
      <name val="Calibri"/>
      <family val="2"/>
      <charset val="238"/>
      <scheme val="minor"/>
    </font>
    <font>
      <b/>
      <i/>
      <sz val="14"/>
      <name val="Calibri"/>
      <family val="2"/>
      <charset val="238"/>
      <scheme val="minor"/>
    </font>
    <font>
      <b/>
      <sz val="10"/>
      <name val="Calibri"/>
      <family val="2"/>
      <charset val="238"/>
      <scheme val="minor"/>
    </font>
    <font>
      <b/>
      <i/>
      <sz val="11"/>
      <name val="Calibri"/>
      <family val="2"/>
      <charset val="238"/>
      <scheme val="minor"/>
    </font>
    <font>
      <i/>
      <sz val="11"/>
      <name val="Calibri"/>
      <family val="2"/>
      <charset val="238"/>
    </font>
    <font>
      <b/>
      <sz val="11"/>
      <name val="Calibri"/>
      <family val="2"/>
      <charset val="238"/>
    </font>
    <font>
      <sz val="12"/>
      <name val="Calibri"/>
      <family val="2"/>
      <charset val="238"/>
      <scheme val="minor"/>
    </font>
    <font>
      <sz val="12"/>
      <name val="Calibri"/>
      <family val="2"/>
      <charset val="238"/>
    </font>
    <font>
      <sz val="8.5"/>
      <name val="Tahoma"/>
      <family val="2"/>
      <charset val="238"/>
    </font>
    <font>
      <sz val="11"/>
      <name val="Calibri"/>
      <family val="2"/>
      <charset val="238"/>
    </font>
    <font>
      <u/>
      <sz val="11"/>
      <name val="Calibri"/>
      <family val="2"/>
      <charset val="238"/>
      <scheme val="minor"/>
    </font>
    <font>
      <sz val="11"/>
      <color theme="1"/>
      <name val="Calibri"/>
      <family val="2"/>
      <charset val="238"/>
    </font>
    <font>
      <b/>
      <i/>
      <sz val="14"/>
      <color theme="1"/>
      <name val="Calibri"/>
      <family val="2"/>
      <charset val="238"/>
      <scheme val="minor"/>
    </font>
  </fonts>
  <fills count="1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7"/>
        <bgColor indexed="64"/>
      </patternFill>
    </fill>
    <fill>
      <patternFill patternType="solid">
        <fgColor rgb="FF0070C0"/>
        <bgColor indexed="64"/>
      </patternFill>
    </fill>
    <fill>
      <patternFill patternType="solid">
        <fgColor theme="8"/>
        <bgColor theme="4"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6" fillId="0" borderId="0"/>
    <xf numFmtId="43" fontId="7" fillId="0" borderId="0" applyFont="0" applyFill="0" applyBorder="0" applyAlignment="0" applyProtection="0"/>
    <xf numFmtId="164" fontId="7" fillId="0" borderId="0" applyFont="0" applyFill="0" applyBorder="0" applyAlignment="0" applyProtection="0"/>
  </cellStyleXfs>
  <cellXfs count="319">
    <xf numFmtId="0" fontId="0" fillId="0" borderId="0" xfId="0"/>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Border="1" applyAlignment="1">
      <alignment horizontal="center" vertical="center"/>
    </xf>
    <xf numFmtId="4" fontId="4" fillId="0" borderId="1" xfId="0" applyNumberFormat="1" applyFont="1" applyBorder="1" applyAlignment="1">
      <alignment horizontal="center" vertical="center"/>
    </xf>
    <xf numFmtId="4" fontId="4"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4" fontId="4" fillId="0" borderId="8" xfId="0" applyNumberFormat="1" applyFont="1" applyFill="1" applyBorder="1" applyAlignment="1">
      <alignment horizontal="center" vertical="center"/>
    </xf>
    <xf numFmtId="4" fontId="4" fillId="0" borderId="8" xfId="0" applyNumberFormat="1" applyFont="1" applyFill="1" applyBorder="1" applyAlignment="1">
      <alignment horizontal="center" vertical="center" wrapText="1"/>
    </xf>
    <xf numFmtId="0" fontId="4" fillId="0" borderId="1" xfId="0" applyFont="1" applyBorder="1" applyAlignment="1">
      <alignment vertical="center"/>
    </xf>
    <xf numFmtId="0" fontId="4" fillId="0" borderId="2"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4" fontId="4" fillId="7" borderId="2" xfId="0" applyNumberFormat="1" applyFont="1" applyFill="1" applyBorder="1" applyAlignment="1">
      <alignment horizontal="center" vertical="center"/>
    </xf>
    <xf numFmtId="4" fontId="4" fillId="7" borderId="2" xfId="0" applyNumberFormat="1" applyFont="1" applyFill="1" applyBorder="1" applyAlignment="1">
      <alignment horizontal="center" vertical="center" wrapText="1"/>
    </xf>
    <xf numFmtId="4" fontId="4" fillId="7" borderId="8" xfId="0" applyNumberFormat="1" applyFont="1" applyFill="1" applyBorder="1" applyAlignment="1">
      <alignment horizontal="center" vertical="center"/>
    </xf>
    <xf numFmtId="4" fontId="4" fillId="7" borderId="8"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 fontId="4" fillId="3" borderId="2"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4" fontId="4" fillId="3" borderId="2"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7" borderId="3"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4" fontId="4" fillId="7" borderId="1" xfId="0" applyNumberFormat="1" applyFont="1" applyFill="1" applyBorder="1" applyAlignment="1">
      <alignment horizontal="center" vertical="center"/>
    </xf>
    <xf numFmtId="4" fontId="4" fillId="7" borderId="0" xfId="0" applyNumberFormat="1" applyFont="1" applyFill="1" applyAlignment="1">
      <alignment horizontal="center" vertical="center"/>
    </xf>
    <xf numFmtId="4" fontId="4" fillId="7" borderId="5" xfId="0" applyNumberFormat="1" applyFont="1" applyFill="1" applyBorder="1" applyAlignment="1">
      <alignment horizontal="center" vertical="center"/>
    </xf>
    <xf numFmtId="0" fontId="4" fillId="3" borderId="1" xfId="0" applyFont="1" applyFill="1" applyBorder="1" applyAlignment="1">
      <alignment vertical="center"/>
    </xf>
    <xf numFmtId="4" fontId="4" fillId="0" borderId="0" xfId="0" applyNumberFormat="1" applyFont="1" applyFill="1" applyBorder="1" applyAlignment="1">
      <alignment horizontal="center" vertical="center"/>
    </xf>
    <xf numFmtId="4" fontId="3" fillId="0" borderId="0" xfId="0" applyNumberFormat="1" applyFont="1" applyAlignment="1">
      <alignment horizontal="center" vertical="center"/>
    </xf>
    <xf numFmtId="4" fontId="4" fillId="0" borderId="0" xfId="0" applyNumberFormat="1" applyFont="1"/>
    <xf numFmtId="0" fontId="4" fillId="0"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xf>
    <xf numFmtId="4" fontId="4" fillId="0" borderId="1" xfId="0" applyNumberFormat="1" applyFont="1" applyFill="1" applyBorder="1" applyAlignment="1">
      <alignment horizontal="center" wrapText="1"/>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2" xfId="0" applyFont="1" applyBorder="1" applyAlignment="1">
      <alignment vertical="center"/>
    </xf>
    <xf numFmtId="4" fontId="4" fillId="0" borderId="0" xfId="0" applyNumberFormat="1" applyFont="1" applyFill="1" applyAlignment="1">
      <alignment horizontal="center" vertical="center"/>
    </xf>
    <xf numFmtId="4" fontId="4" fillId="0" borderId="5" xfId="0" applyNumberFormat="1" applyFont="1" applyFill="1" applyBorder="1" applyAlignment="1">
      <alignment horizontal="center" vertical="center"/>
    </xf>
    <xf numFmtId="0" fontId="4" fillId="7" borderId="0" xfId="0" applyFont="1" applyFill="1" applyAlignment="1">
      <alignment horizontal="center" vertical="center"/>
    </xf>
    <xf numFmtId="0" fontId="4" fillId="7" borderId="2" xfId="0" applyFont="1" applyFill="1" applyBorder="1" applyAlignment="1">
      <alignment horizontal="center" vertical="center"/>
    </xf>
    <xf numFmtId="17" fontId="4" fillId="7" borderId="1" xfId="0" applyNumberFormat="1" applyFont="1" applyFill="1" applyBorder="1" applyAlignment="1">
      <alignment horizontal="center" vertical="center"/>
    </xf>
    <xf numFmtId="3" fontId="4" fillId="7" borderId="2" xfId="0" applyNumberFormat="1" applyFont="1" applyFill="1" applyBorder="1" applyAlignment="1">
      <alignment horizontal="center" vertical="center" wrapText="1"/>
    </xf>
    <xf numFmtId="0" fontId="4" fillId="7" borderId="7" xfId="0" applyFont="1" applyFill="1" applyBorder="1" applyAlignment="1">
      <alignment horizontal="center" vertical="center"/>
    </xf>
    <xf numFmtId="0" fontId="4" fillId="7" borderId="7" xfId="0"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0" fontId="4" fillId="7" borderId="1" xfId="0" applyFont="1" applyFill="1" applyBorder="1" applyAlignment="1">
      <alignment horizontal="center" wrapText="1"/>
    </xf>
    <xf numFmtId="4" fontId="4" fillId="7" borderId="1" xfId="0" applyNumberFormat="1" applyFont="1" applyFill="1" applyBorder="1" applyAlignment="1">
      <alignment horizontal="center" wrapText="1"/>
    </xf>
    <xf numFmtId="0" fontId="4" fillId="7" borderId="1" xfId="0" applyFont="1" applyFill="1" applyBorder="1" applyAlignment="1">
      <alignment horizontal="center"/>
    </xf>
    <xf numFmtId="0" fontId="4" fillId="7" borderId="1" xfId="0" applyFont="1" applyFill="1" applyBorder="1" applyAlignment="1">
      <alignment horizontal="left"/>
    </xf>
    <xf numFmtId="0" fontId="4" fillId="0" borderId="2" xfId="0" applyFont="1" applyBorder="1" applyAlignment="1">
      <alignment horizontal="center" vertical="center"/>
    </xf>
    <xf numFmtId="4" fontId="4" fillId="5" borderId="1" xfId="0" applyNumberFormat="1" applyFont="1" applyFill="1" applyBorder="1" applyAlignment="1">
      <alignment horizontal="center" vertical="center"/>
    </xf>
    <xf numFmtId="3" fontId="4" fillId="5" borderId="2"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0" xfId="0" applyFont="1" applyFill="1" applyAlignment="1">
      <alignment wrapText="1"/>
    </xf>
    <xf numFmtId="0" fontId="9" fillId="5" borderId="1" xfId="0" applyFont="1" applyFill="1" applyBorder="1" applyAlignment="1">
      <alignment horizontal="center" vertical="center"/>
    </xf>
    <xf numFmtId="4" fontId="4" fillId="5" borderId="1" xfId="0" applyNumberFormat="1" applyFont="1" applyFill="1" applyBorder="1" applyAlignment="1">
      <alignment horizontal="center" vertical="center" wrapText="1"/>
    </xf>
    <xf numFmtId="0" fontId="4" fillId="5" borderId="0" xfId="0" applyFont="1" applyFill="1" applyAlignment="1">
      <alignment horizontal="center" vertical="center"/>
    </xf>
    <xf numFmtId="4" fontId="4" fillId="7" borderId="7"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7" xfId="0" applyFont="1" applyFill="1" applyBorder="1" applyAlignment="1">
      <alignment horizontal="center" vertical="center" wrapText="1"/>
    </xf>
    <xf numFmtId="0" fontId="10" fillId="9" borderId="0" xfId="0" applyFont="1" applyFill="1" applyAlignment="1">
      <alignment horizontal="center" vertical="center"/>
    </xf>
    <xf numFmtId="0" fontId="10" fillId="9" borderId="0" xfId="0" applyFont="1" applyFill="1" applyAlignment="1">
      <alignment horizontal="center" vertical="center" wrapText="1"/>
    </xf>
    <xf numFmtId="4" fontId="4" fillId="5"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10" fillId="9" borderId="0" xfId="0" applyFont="1" applyFill="1" applyAlignment="1">
      <alignment horizontal="center"/>
    </xf>
    <xf numFmtId="0" fontId="4" fillId="0" borderId="0" xfId="0" applyFont="1" applyFill="1"/>
    <xf numFmtId="0" fontId="5" fillId="7" borderId="1" xfId="0" applyFont="1" applyFill="1" applyBorder="1" applyAlignment="1">
      <alignment horizontal="center" vertical="center"/>
    </xf>
    <xf numFmtId="0" fontId="4" fillId="7" borderId="3" xfId="0" applyFont="1" applyFill="1" applyBorder="1" applyAlignment="1">
      <alignment horizontal="center" vertical="center"/>
    </xf>
    <xf numFmtId="0" fontId="4" fillId="0" borderId="0" xfId="0" applyFont="1" applyFill="1" applyBorder="1"/>
    <xf numFmtId="0" fontId="4" fillId="0" borderId="0" xfId="0" applyFont="1" applyBorder="1"/>
    <xf numFmtId="4" fontId="4" fillId="7" borderId="1" xfId="0" applyNumberFormat="1" applyFont="1" applyFill="1" applyBorder="1" applyAlignment="1">
      <alignment horizontal="center"/>
    </xf>
    <xf numFmtId="0" fontId="4" fillId="3" borderId="1" xfId="0" applyFont="1" applyFill="1" applyBorder="1" applyAlignment="1">
      <alignment horizontal="center" wrapText="1"/>
    </xf>
    <xf numFmtId="0" fontId="4" fillId="5" borderId="0" xfId="0" applyFont="1" applyFill="1" applyAlignment="1">
      <alignment vertical="center" wrapText="1"/>
    </xf>
    <xf numFmtId="0" fontId="4" fillId="5" borderId="0" xfId="0" applyFont="1" applyFill="1"/>
    <xf numFmtId="0" fontId="4" fillId="3" borderId="2" xfId="0" applyFont="1" applyFill="1" applyBorder="1" applyAlignment="1">
      <alignment horizontal="left" vertical="center" wrapText="1"/>
    </xf>
    <xf numFmtId="4" fontId="4" fillId="7" borderId="1" xfId="2" applyNumberFormat="1" applyFont="1" applyFill="1" applyBorder="1" applyAlignment="1">
      <alignment horizontal="center" vertical="center" wrapText="1"/>
    </xf>
    <xf numFmtId="14" fontId="4" fillId="7" borderId="1" xfId="0" applyNumberFormat="1" applyFont="1" applyFill="1" applyBorder="1" applyAlignment="1">
      <alignment horizontal="center" vertical="center" wrapText="1"/>
    </xf>
    <xf numFmtId="0" fontId="4" fillId="3" borderId="1" xfId="0" applyFont="1" applyFill="1" applyBorder="1" applyAlignment="1">
      <alignment horizontal="center"/>
    </xf>
    <xf numFmtId="4" fontId="4" fillId="0" borderId="1" xfId="0" applyNumberFormat="1" applyFont="1" applyFill="1" applyBorder="1" applyAlignment="1">
      <alignment horizontal="center"/>
    </xf>
    <xf numFmtId="0" fontId="4" fillId="0" borderId="0" xfId="0" applyFont="1" applyFill="1" applyAlignment="1">
      <alignment horizontal="center" vertical="center" wrapText="1"/>
    </xf>
    <xf numFmtId="0" fontId="3" fillId="10" borderId="0" xfId="0" applyFont="1" applyFill="1" applyAlignment="1">
      <alignment horizontal="center" vertical="center" wrapText="1"/>
    </xf>
    <xf numFmtId="0" fontId="4" fillId="5" borderId="1" xfId="0" applyFont="1" applyFill="1" applyBorder="1" applyAlignment="1">
      <alignment vertical="center"/>
    </xf>
    <xf numFmtId="0" fontId="5" fillId="3" borderId="1" xfId="0" applyFont="1" applyFill="1" applyBorder="1" applyAlignment="1">
      <alignment horizontal="center"/>
    </xf>
    <xf numFmtId="0" fontId="5" fillId="3" borderId="1" xfId="0" applyFont="1" applyFill="1" applyBorder="1" applyAlignment="1">
      <alignment horizontal="center" vertical="center"/>
    </xf>
    <xf numFmtId="4" fontId="4" fillId="3" borderId="1" xfId="0" applyNumberFormat="1" applyFont="1" applyFill="1" applyBorder="1" applyAlignment="1">
      <alignment horizontal="center"/>
    </xf>
    <xf numFmtId="4" fontId="4" fillId="3" borderId="1" xfId="0" applyNumberFormat="1" applyFont="1" applyFill="1" applyBorder="1" applyAlignment="1">
      <alignment horizontal="center" wrapText="1"/>
    </xf>
    <xf numFmtId="0" fontId="4" fillId="3" borderId="1" xfId="0" applyFont="1" applyFill="1" applyBorder="1" applyAlignment="1">
      <alignment horizontal="left"/>
    </xf>
    <xf numFmtId="0" fontId="4" fillId="3" borderId="1" xfId="0" applyFont="1" applyFill="1" applyBorder="1" applyAlignment="1">
      <alignment horizontal="left" wrapText="1"/>
    </xf>
    <xf numFmtId="165" fontId="4" fillId="5" borderId="1" xfId="2" applyNumberFormat="1" applyFont="1" applyFill="1" applyBorder="1" applyAlignment="1">
      <alignment horizontal="left" vertical="center" wrapText="1"/>
    </xf>
    <xf numFmtId="0" fontId="5" fillId="3" borderId="7" xfId="0" applyFont="1" applyFill="1" applyBorder="1" applyAlignment="1">
      <alignment horizontal="center" vertical="center"/>
    </xf>
    <xf numFmtId="0" fontId="3" fillId="0" borderId="0" xfId="0" applyFont="1" applyFill="1" applyAlignment="1">
      <alignment horizontal="center"/>
    </xf>
    <xf numFmtId="0" fontId="5" fillId="0" borderId="0" xfId="0" applyFont="1" applyFill="1" applyBorder="1" applyAlignment="1">
      <alignment horizontal="center" vertical="center"/>
    </xf>
    <xf numFmtId="4"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11" borderId="1" xfId="0" applyFont="1" applyFill="1" applyBorder="1" applyAlignment="1">
      <alignment horizontal="center" vertical="center"/>
    </xf>
    <xf numFmtId="0" fontId="5"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4" fontId="4" fillId="11" borderId="1" xfId="0" applyNumberFormat="1" applyFont="1" applyFill="1" applyBorder="1" applyAlignment="1">
      <alignment horizontal="center" vertical="center" wrapText="1"/>
    </xf>
    <xf numFmtId="0" fontId="4" fillId="11" borderId="1" xfId="0" applyFont="1" applyFill="1" applyBorder="1" applyAlignment="1">
      <alignment horizontal="left" vertical="center" wrapText="1"/>
    </xf>
    <xf numFmtId="0" fontId="5" fillId="11" borderId="7" xfId="0" applyFont="1" applyFill="1" applyBorder="1" applyAlignment="1">
      <alignment horizontal="center" vertical="center"/>
    </xf>
    <xf numFmtId="4" fontId="4" fillId="11"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0" fillId="9" borderId="0" xfId="0" applyFont="1" applyFill="1" applyAlignment="1">
      <alignment horizontal="center" wrapText="1"/>
    </xf>
    <xf numFmtId="0" fontId="4" fillId="0" borderId="0" xfId="0" applyFont="1" applyFill="1" applyAlignment="1">
      <alignment wrapText="1"/>
    </xf>
    <xf numFmtId="0" fontId="4" fillId="7" borderId="1" xfId="0" applyFont="1" applyFill="1" applyBorder="1" applyAlignment="1">
      <alignment vertical="center"/>
    </xf>
    <xf numFmtId="0" fontId="4" fillId="7" borderId="2" xfId="0" applyFont="1" applyFill="1" applyBorder="1" applyAlignment="1">
      <alignment vertical="center"/>
    </xf>
    <xf numFmtId="0" fontId="4" fillId="0" borderId="0" xfId="0" applyFont="1" applyFill="1" applyAlignment="1">
      <alignment horizontal="center"/>
    </xf>
    <xf numFmtId="0" fontId="4" fillId="0" borderId="7" xfId="0" applyFont="1" applyFill="1" applyBorder="1" applyAlignment="1">
      <alignment horizontal="center" vertical="center"/>
    </xf>
    <xf numFmtId="0" fontId="4" fillId="11" borderId="7"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1" xfId="0" applyFont="1" applyFill="1" applyBorder="1" applyAlignment="1">
      <alignment horizontal="center" vertical="center"/>
    </xf>
    <xf numFmtId="0" fontId="4" fillId="0" borderId="0" xfId="0" applyFont="1"/>
    <xf numFmtId="0" fontId="3" fillId="10" borderId="0" xfId="0" applyFont="1" applyFill="1" applyAlignment="1">
      <alignment horizontal="center" vertical="center"/>
    </xf>
    <xf numFmtId="4" fontId="4" fillId="5" borderId="7" xfId="0" applyNumberFormat="1" applyFont="1" applyFill="1" applyBorder="1" applyAlignment="1">
      <alignment horizontal="center" vertical="center" wrapText="1"/>
    </xf>
    <xf numFmtId="0" fontId="4" fillId="0" borderId="0" xfId="0" applyFont="1" applyAlignment="1">
      <alignment wrapText="1"/>
    </xf>
    <xf numFmtId="0" fontId="11" fillId="0" borderId="1" xfId="0" applyFont="1" applyBorder="1" applyAlignment="1">
      <alignment horizontal="center" vertical="center"/>
    </xf>
    <xf numFmtId="4" fontId="11" fillId="0" borderId="1" xfId="0" applyNumberFormat="1" applyFont="1" applyBorder="1" applyAlignment="1">
      <alignment horizontal="center" vertical="center"/>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Fill="1" applyBorder="1" applyAlignment="1">
      <alignment horizontal="left"/>
    </xf>
    <xf numFmtId="4" fontId="4" fillId="0" borderId="2" xfId="0" applyNumberFormat="1" applyFont="1" applyBorder="1" applyAlignment="1">
      <alignment horizontal="center" vertical="center"/>
    </xf>
    <xf numFmtId="4" fontId="4" fillId="0" borderId="2" xfId="0" applyNumberFormat="1" applyFont="1" applyBorder="1" applyAlignment="1">
      <alignment horizontal="center" vertical="center" wrapText="1"/>
    </xf>
    <xf numFmtId="0" fontId="15" fillId="1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4" fillId="5" borderId="0" xfId="0" applyFont="1" applyFill="1" applyAlignment="1">
      <alignment horizontal="center" vertical="center" wrapText="1"/>
    </xf>
    <xf numFmtId="0" fontId="3" fillId="12" borderId="0" xfId="0" applyFont="1" applyFill="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0" fontId="4" fillId="7" borderId="0" xfId="0" applyFont="1" applyFill="1" applyAlignment="1">
      <alignment horizontal="center" vertical="center" wrapText="1"/>
    </xf>
    <xf numFmtId="0" fontId="4" fillId="7" borderId="5" xfId="0" applyFont="1" applyFill="1" applyBorder="1" applyAlignment="1">
      <alignment horizontal="center" vertical="center" wrapText="1"/>
    </xf>
    <xf numFmtId="0" fontId="16" fillId="2"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4" fontId="4" fillId="3" borderId="1" xfId="0" applyNumberFormat="1" applyFont="1" applyFill="1" applyBorder="1" applyAlignment="1">
      <alignment vertical="center"/>
    </xf>
    <xf numFmtId="0" fontId="4" fillId="3" borderId="7" xfId="0" applyFont="1" applyFill="1" applyBorder="1" applyAlignment="1">
      <alignment horizontal="center" vertical="center" wrapText="1"/>
    </xf>
    <xf numFmtId="4" fontId="4" fillId="11" borderId="7"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4" fillId="3" borderId="0" xfId="0" applyFont="1" applyFill="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6" fillId="0" borderId="0" xfId="0" applyFont="1" applyBorder="1" applyAlignment="1">
      <alignment horizontal="center" vertical="center"/>
    </xf>
    <xf numFmtId="4" fontId="3" fillId="0" borderId="0" xfId="0" applyNumberFormat="1" applyFont="1" applyBorder="1" applyAlignment="1">
      <alignment horizontal="center" vertical="center"/>
    </xf>
    <xf numFmtId="0" fontId="16" fillId="0" borderId="0" xfId="0" applyFont="1" applyAlignment="1">
      <alignment horizontal="center" vertical="center"/>
    </xf>
    <xf numFmtId="0" fontId="4" fillId="3" borderId="1" xfId="0" applyFont="1" applyFill="1" applyBorder="1"/>
    <xf numFmtId="0" fontId="4" fillId="7" borderId="1" xfId="0" applyFont="1" applyFill="1" applyBorder="1"/>
    <xf numFmtId="0" fontId="5" fillId="0" borderId="0" xfId="0" applyFont="1"/>
    <xf numFmtId="0" fontId="4" fillId="0" borderId="0" xfId="0" applyFont="1" applyAlignment="1">
      <alignment horizontal="center" wrapText="1"/>
    </xf>
    <xf numFmtId="4" fontId="4" fillId="0" borderId="0" xfId="0" applyNumberFormat="1" applyFont="1" applyAlignment="1">
      <alignment horizontal="center"/>
    </xf>
    <xf numFmtId="0" fontId="4" fillId="0" borderId="0" xfId="0" applyFont="1" applyFill="1" applyBorder="1" applyAlignment="1">
      <alignment horizontal="center"/>
    </xf>
    <xf numFmtId="0" fontId="3" fillId="3" borderId="1" xfId="1" applyFont="1" applyFill="1" applyBorder="1" applyAlignment="1">
      <alignment horizontal="center" vertical="center" wrapText="1"/>
    </xf>
    <xf numFmtId="0" fontId="3" fillId="3" borderId="1" xfId="1" applyFont="1" applyFill="1" applyBorder="1" applyAlignment="1">
      <alignment vertical="center"/>
    </xf>
    <xf numFmtId="0" fontId="4" fillId="11" borderId="7" xfId="0" applyFont="1" applyFill="1" applyBorder="1" applyAlignment="1">
      <alignment horizontal="center" vertical="center"/>
    </xf>
    <xf numFmtId="0" fontId="4" fillId="11" borderId="1" xfId="0" applyFont="1" applyFill="1" applyBorder="1"/>
    <xf numFmtId="0" fontId="4" fillId="3" borderId="7" xfId="0" applyFont="1" applyFill="1" applyBorder="1" applyAlignment="1">
      <alignment horizontal="center" vertical="center"/>
    </xf>
    <xf numFmtId="0" fontId="4" fillId="3" borderId="4" xfId="0" applyFont="1" applyFill="1" applyBorder="1" applyAlignment="1">
      <alignment horizontal="center" vertical="center"/>
    </xf>
    <xf numFmtId="4" fontId="4" fillId="3"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xf>
    <xf numFmtId="3" fontId="4" fillId="0" borderId="4"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4" fillId="1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Border="1" applyAlignment="1">
      <alignment vertical="center"/>
    </xf>
    <xf numFmtId="0" fontId="3" fillId="0" borderId="0" xfId="0" applyFont="1" applyFill="1" applyAlignment="1">
      <alignment horizontal="center" vertical="center"/>
    </xf>
    <xf numFmtId="0" fontId="3" fillId="10" borderId="0" xfId="0" applyFont="1" applyFill="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wrapText="1"/>
    </xf>
    <xf numFmtId="0" fontId="4" fillId="13" borderId="1" xfId="0" applyFont="1" applyFill="1" applyBorder="1" applyAlignment="1">
      <alignment horizontal="center" vertical="center" wrapText="1"/>
    </xf>
    <xf numFmtId="4" fontId="4" fillId="13" borderId="1" xfId="0" applyNumberFormat="1" applyFont="1" applyFill="1" applyBorder="1" applyAlignment="1">
      <alignment horizontal="center" vertical="center"/>
    </xf>
    <xf numFmtId="4" fontId="4" fillId="13" borderId="1"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Alignment="1">
      <alignment wrapText="1"/>
    </xf>
    <xf numFmtId="0" fontId="3" fillId="0" borderId="1" xfId="0"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0" fontId="18" fillId="0" borderId="1" xfId="1" applyFont="1" applyFill="1" applyBorder="1" applyAlignment="1">
      <alignment horizontal="center" vertical="center" wrapText="1"/>
    </xf>
    <xf numFmtId="0" fontId="18" fillId="0" borderId="1" xfId="1" applyFont="1" applyFill="1" applyBorder="1" applyAlignment="1">
      <alignment horizontal="center" vertical="center"/>
    </xf>
    <xf numFmtId="4" fontId="4" fillId="0"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0" fontId="3" fillId="10" borderId="0"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21" fillId="0" borderId="0" xfId="0" applyFont="1" applyBorder="1" applyAlignment="1">
      <alignment horizontal="center" vertical="center"/>
    </xf>
    <xf numFmtId="0" fontId="22" fillId="0" borderId="0" xfId="0" applyFont="1" applyBorder="1" applyAlignment="1">
      <alignment horizontal="center" vertical="center"/>
    </xf>
    <xf numFmtId="4" fontId="4" fillId="0" borderId="0" xfId="0" applyNumberFormat="1" applyFont="1" applyBorder="1" applyAlignment="1">
      <alignment horizontal="center" vertical="center"/>
    </xf>
    <xf numFmtId="4" fontId="4" fillId="0" borderId="0" xfId="0" applyNumberFormat="1" applyFont="1" applyAlignment="1">
      <alignment horizontal="center" vertical="center"/>
    </xf>
    <xf numFmtId="17" fontId="4" fillId="0" borderId="1" xfId="0" applyNumberFormat="1" applyFont="1" applyFill="1" applyBorder="1" applyAlignment="1">
      <alignment horizontal="center" vertical="center"/>
    </xf>
    <xf numFmtId="0" fontId="17" fillId="0" borderId="0" xfId="0" applyFont="1" applyFill="1" applyAlignment="1">
      <alignment horizontal="center" vertical="center"/>
    </xf>
    <xf numFmtId="0" fontId="4" fillId="0" borderId="1" xfId="0" applyFont="1" applyFill="1" applyBorder="1" applyAlignment="1">
      <alignment horizontal="left" vertical="center" wrapText="1"/>
    </xf>
    <xf numFmtId="0" fontId="17" fillId="7" borderId="0" xfId="0" applyFont="1" applyFill="1" applyAlignment="1">
      <alignment horizontal="center" vertical="center"/>
    </xf>
    <xf numFmtId="0" fontId="4" fillId="7" borderId="1" xfId="0" applyFont="1" applyFill="1" applyBorder="1" applyAlignment="1">
      <alignment horizontal="left" vertical="center" wrapText="1"/>
    </xf>
    <xf numFmtId="17"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8" xfId="0" applyFont="1" applyFill="1" applyBorder="1" applyAlignment="1">
      <alignment horizontal="center" vertical="center"/>
    </xf>
    <xf numFmtId="17" fontId="4" fillId="7" borderId="1" xfId="0" applyNumberFormat="1" applyFont="1" applyFill="1" applyBorder="1" applyAlignment="1">
      <alignment horizontal="center" vertical="center" wrapText="1"/>
    </xf>
    <xf numFmtId="165" fontId="4" fillId="7" borderId="1" xfId="2" applyNumberFormat="1" applyFont="1" applyFill="1" applyBorder="1" applyAlignment="1">
      <alignment vertical="center" wrapText="1"/>
    </xf>
    <xf numFmtId="0" fontId="4" fillId="7" borderId="8" xfId="0"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wrapText="1"/>
    </xf>
    <xf numFmtId="3" fontId="0" fillId="0" borderId="1" xfId="0" applyNumberFormat="1" applyFont="1" applyBorder="1" applyAlignment="1">
      <alignment horizontal="center"/>
    </xf>
    <xf numFmtId="4"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4" fontId="0"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4" fontId="24" fillId="0" borderId="10" xfId="0" applyNumberFormat="1" applyFont="1" applyFill="1" applyBorder="1" applyAlignment="1">
      <alignment horizontal="center" vertical="center" wrapText="1"/>
    </xf>
    <xf numFmtId="4" fontId="0" fillId="7" borderId="1" xfId="0" applyNumberFormat="1" applyFont="1" applyFill="1" applyBorder="1" applyAlignment="1">
      <alignment horizontal="center"/>
    </xf>
    <xf numFmtId="3" fontId="0" fillId="14" borderId="1" xfId="0" applyNumberFormat="1" applyFont="1" applyFill="1" applyBorder="1" applyAlignment="1">
      <alignment horizontal="center"/>
    </xf>
    <xf numFmtId="3" fontId="0" fillId="7" borderId="1" xfId="0" applyNumberFormat="1" applyFont="1" applyFill="1" applyBorder="1" applyAlignment="1">
      <alignment horizontal="center"/>
    </xf>
    <xf numFmtId="0" fontId="0" fillId="7" borderId="10" xfId="0" applyFont="1" applyFill="1" applyBorder="1" applyAlignment="1">
      <alignment horizontal="center" vertical="center" wrapText="1"/>
    </xf>
    <xf numFmtId="4" fontId="24" fillId="7" borderId="10" xfId="0" applyNumberFormat="1" applyFont="1" applyFill="1" applyBorder="1" applyAlignment="1">
      <alignment horizontal="center" vertical="center" wrapText="1"/>
    </xf>
    <xf numFmtId="4" fontId="0" fillId="7" borderId="10" xfId="0" applyNumberFormat="1" applyFont="1" applyFill="1" applyBorder="1" applyAlignment="1">
      <alignment horizontal="center" vertical="center" wrapText="1"/>
    </xf>
    <xf numFmtId="4" fontId="0" fillId="7" borderId="10" xfId="0" applyNumberFormat="1" applyFont="1" applyFill="1" applyBorder="1" applyAlignment="1">
      <alignment horizontal="center" vertical="center"/>
    </xf>
    <xf numFmtId="4" fontId="0" fillId="0" borderId="10"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4" xfId="0" applyFont="1" applyFill="1" applyBorder="1" applyAlignment="1">
      <alignment horizontal="center" vertical="center"/>
    </xf>
    <xf numFmtId="0" fontId="16" fillId="2" borderId="1" xfId="0" applyFont="1" applyFill="1" applyBorder="1" applyAlignment="1">
      <alignment horizontal="center" vertical="center"/>
    </xf>
    <xf numFmtId="4" fontId="16" fillId="2" borderId="1"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4" fontId="16" fillId="2"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4" fontId="4" fillId="5" borderId="4" xfId="0" applyNumberFormat="1" applyFont="1" applyFill="1" applyBorder="1" applyAlignment="1">
      <alignment horizontal="center" vertical="center"/>
    </xf>
    <xf numFmtId="3" fontId="4" fillId="5" borderId="4" xfId="0" applyNumberFormat="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2" xfId="0" applyFont="1" applyFill="1" applyBorder="1" applyAlignment="1">
      <alignment horizontal="center" vertical="center"/>
    </xf>
    <xf numFmtId="4" fontId="16" fillId="2" borderId="12" xfId="0" applyNumberFormat="1"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165" fontId="4" fillId="0" borderId="1" xfId="2" applyNumberFormat="1" applyFont="1" applyFill="1" applyBorder="1" applyAlignment="1">
      <alignment horizontal="left" vertical="center" wrapText="1"/>
    </xf>
    <xf numFmtId="4" fontId="4" fillId="5" borderId="7"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11" fillId="0" borderId="1" xfId="0" applyFont="1" applyBorder="1" applyAlignment="1">
      <alignment horizontal="center" vertical="center" wrapText="1"/>
    </xf>
    <xf numFmtId="9" fontId="4" fillId="0" borderId="7" xfId="0" applyNumberFormat="1" applyFont="1" applyFill="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xf>
    <xf numFmtId="0" fontId="4" fillId="7" borderId="5" xfId="0" applyFont="1" applyFill="1" applyBorder="1" applyAlignment="1">
      <alignment horizontal="center" vertical="center"/>
    </xf>
    <xf numFmtId="9" fontId="4" fillId="7" borderId="1" xfId="0" applyNumberFormat="1" applyFont="1" applyFill="1" applyBorder="1" applyAlignment="1">
      <alignment horizontal="center" vertical="center"/>
    </xf>
    <xf numFmtId="9" fontId="4" fillId="7" borderId="1" xfId="0" applyNumberFormat="1" applyFont="1" applyFill="1" applyBorder="1" applyAlignment="1">
      <alignment horizontal="center" vertical="center" wrapText="1"/>
    </xf>
    <xf numFmtId="4" fontId="4" fillId="3" borderId="7" xfId="0" applyNumberFormat="1" applyFont="1" applyFill="1" applyBorder="1" applyAlignment="1">
      <alignment horizontal="center" vertical="center" wrapText="1"/>
    </xf>
    <xf numFmtId="4" fontId="4" fillId="3" borderId="4" xfId="0" applyNumberFormat="1"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1" xfId="0" applyFont="1" applyBorder="1" applyAlignment="1">
      <alignment horizontal="left" vertical="center" wrapText="1"/>
    </xf>
    <xf numFmtId="0" fontId="4" fillId="3" borderId="7" xfId="0" applyFont="1" applyFill="1" applyBorder="1" applyAlignment="1">
      <alignment horizontal="center" vertical="center" wrapText="1"/>
    </xf>
    <xf numFmtId="0" fontId="4" fillId="3" borderId="4" xfId="0" applyFont="1" applyFill="1" applyBorder="1" applyAlignment="1">
      <alignment horizontal="center" vertical="center" wrapText="1"/>
    </xf>
    <xf numFmtId="4" fontId="4" fillId="3" borderId="7" xfId="0" applyNumberFormat="1" applyFont="1" applyFill="1" applyBorder="1" applyAlignment="1">
      <alignment horizontal="center" vertical="center"/>
    </xf>
    <xf numFmtId="4" fontId="4" fillId="3" borderId="4" xfId="0" applyNumberFormat="1" applyFont="1" applyFill="1" applyBorder="1" applyAlignment="1">
      <alignment horizontal="center" vertical="center"/>
    </xf>
    <xf numFmtId="3" fontId="4" fillId="3" borderId="7"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4" fillId="0" borderId="2" xfId="0" applyFont="1" applyBorder="1" applyAlignment="1"/>
    <xf numFmtId="0" fontId="4" fillId="0" borderId="9" xfId="0" applyFont="1" applyBorder="1" applyAlignment="1"/>
    <xf numFmtId="0" fontId="4" fillId="0" borderId="5" xfId="0" applyFont="1" applyBorder="1" applyAlignment="1"/>
    <xf numFmtId="0" fontId="4" fillId="0" borderId="2"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4" fillId="4" borderId="0" xfId="0" applyFont="1" applyFill="1" applyBorder="1" applyAlignment="1">
      <alignment horizontal="left" vertical="center" wrapText="1"/>
    </xf>
    <xf numFmtId="0" fontId="25" fillId="4" borderId="0" xfId="0" applyFont="1" applyFill="1" applyBorder="1" applyAlignment="1">
      <alignment horizontal="left" vertical="center" wrapText="1"/>
    </xf>
    <xf numFmtId="4" fontId="4" fillId="0" borderId="7"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xf>
    <xf numFmtId="4" fontId="4" fillId="0" borderId="4" xfId="0" applyNumberFormat="1" applyFont="1" applyFill="1" applyBorder="1" applyAlignment="1">
      <alignment horizontal="center" vertical="center"/>
    </xf>
    <xf numFmtId="0" fontId="4" fillId="5" borderId="7"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xf>
    <xf numFmtId="0" fontId="4" fillId="0" borderId="4" xfId="0" applyFont="1" applyBorder="1" applyAlignment="1">
      <alignment horizontal="center" vertical="center"/>
    </xf>
    <xf numFmtId="3" fontId="4" fillId="0" borderId="7"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14" fillId="4" borderId="6" xfId="0" applyFont="1" applyFill="1" applyBorder="1" applyAlignment="1">
      <alignment horizontal="left" vertical="center" wrapText="1"/>
    </xf>
    <xf numFmtId="0" fontId="25" fillId="4" borderId="6" xfId="0" applyFont="1" applyFill="1" applyBorder="1" applyAlignment="1">
      <alignment horizontal="left" vertical="center" wrapText="1"/>
    </xf>
  </cellXfs>
  <cellStyles count="4">
    <cellStyle name="Navadno" xfId="0" builtinId="0"/>
    <cellStyle name="Navadno 2" xfId="1"/>
    <cellStyle name="Vejica" xfId="2" builtinId="3"/>
    <cellStyle name="Vejica 2" xfId="3"/>
  </cellStyles>
  <dxfs count="0"/>
  <tableStyles count="0" defaultTableStyle="TableStyleMedium2" defaultPivotStyle="PivotStyleLight16"/>
  <colors>
    <mruColors>
      <color rgb="FF8EC25E"/>
      <color rgb="FF98A6E4"/>
      <color rgb="FF9CB4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sebno\ZlenderL26\m%20disk\dokumenti\STATI&#268;NA%20SANACIJA\SEZNAM\podatki%20MOP\PODATKI%20o%20stavbnem%20fondu%20M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s>
    <sheetDataSet>
      <sheetData sheetId="0"/>
      <sheetData sheetId="1"/>
      <sheetData sheetId="2"/>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C152"/>
  <sheetViews>
    <sheetView zoomScale="112" zoomScaleNormal="112" workbookViewId="0">
      <pane xSplit="1" ySplit="1" topLeftCell="B127" activePane="bottomRight" state="frozen"/>
      <selection pane="topRight" activeCell="B1" sqref="B1"/>
      <selection pane="bottomLeft" activeCell="A2" sqref="A2"/>
      <selection pane="bottomRight" activeCell="G126" sqref="G126"/>
    </sheetView>
  </sheetViews>
  <sheetFormatPr defaultRowHeight="15" x14ac:dyDescent="0.25"/>
  <cols>
    <col min="1" max="1" width="14.7109375" style="135" customWidth="1"/>
    <col min="2" max="2" width="11.42578125" style="48" customWidth="1"/>
    <col min="3" max="3" width="12.42578125" style="135" customWidth="1"/>
    <col min="4" max="4" width="12.5703125" style="172" customWidth="1"/>
    <col min="5" max="5" width="14.85546875" style="135" bestFit="1" customWidth="1"/>
    <col min="6" max="6" width="14.28515625" style="135" customWidth="1"/>
    <col min="7" max="7" width="26.5703125" style="135" customWidth="1"/>
    <col min="8" max="8" width="19.85546875" style="173" customWidth="1"/>
    <col min="9" max="9" width="36" style="152" customWidth="1"/>
    <col min="10" max="10" width="18" style="174" customWidth="1"/>
    <col min="11" max="11" width="18.140625" style="135" customWidth="1"/>
    <col min="12" max="12" width="37.42578125" style="135" customWidth="1"/>
    <col min="13" max="13" width="13.42578125" style="135" customWidth="1"/>
    <col min="14" max="14" width="63.85546875" style="135" customWidth="1"/>
    <col min="15" max="15" width="38" style="152" customWidth="1"/>
    <col min="16" max="16" width="23.28515625" style="135" customWidth="1"/>
    <col min="17" max="17" width="40" style="135" customWidth="1"/>
    <col min="18" max="18" width="44.5703125" style="45" customWidth="1"/>
    <col min="19" max="19" width="34.7109375" style="45" customWidth="1"/>
    <col min="20" max="20" width="23.42578125" style="45" customWidth="1"/>
    <col min="21" max="21" width="18.7109375" style="89" customWidth="1"/>
    <col min="22" max="22" width="110.42578125" style="89" customWidth="1"/>
    <col min="23" max="23" width="31.140625" style="89" customWidth="1"/>
    <col min="24" max="24" width="11.42578125" style="89" customWidth="1"/>
    <col min="25" max="68" width="9.140625" style="89"/>
    <col min="69" max="16384" width="9.140625" style="135"/>
  </cols>
  <sheetData>
    <row r="1" spans="1:68" s="193" customFormat="1" ht="57.75" customHeight="1" x14ac:dyDescent="0.25">
      <c r="B1" s="157" t="s">
        <v>546</v>
      </c>
      <c r="C1" s="157" t="s">
        <v>258</v>
      </c>
      <c r="D1" s="157" t="s">
        <v>567</v>
      </c>
      <c r="E1" s="157" t="s">
        <v>256</v>
      </c>
      <c r="F1" s="157" t="s">
        <v>4</v>
      </c>
      <c r="G1" s="251" t="s">
        <v>0</v>
      </c>
      <c r="H1" s="157" t="s">
        <v>1</v>
      </c>
      <c r="I1" s="251" t="s">
        <v>2</v>
      </c>
      <c r="J1" s="252" t="s">
        <v>11</v>
      </c>
      <c r="K1" s="157" t="s">
        <v>3</v>
      </c>
      <c r="L1" s="157" t="s">
        <v>6</v>
      </c>
      <c r="M1" s="157" t="s">
        <v>7</v>
      </c>
      <c r="N1" s="157" t="s">
        <v>8</v>
      </c>
      <c r="O1" s="157" t="s">
        <v>9</v>
      </c>
      <c r="P1" s="251" t="s">
        <v>10</v>
      </c>
      <c r="Q1" s="253" t="s">
        <v>343</v>
      </c>
      <c r="R1" s="254" t="s">
        <v>39</v>
      </c>
      <c r="S1" s="254" t="s">
        <v>341</v>
      </c>
      <c r="T1" s="254" t="s">
        <v>342</v>
      </c>
      <c r="U1" s="157" t="s">
        <v>15</v>
      </c>
      <c r="V1" s="157" t="s">
        <v>14</v>
      </c>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row>
    <row r="2" spans="1:68" s="85" customFormat="1" ht="135" x14ac:dyDescent="0.4">
      <c r="A2" s="126" t="s">
        <v>553</v>
      </c>
      <c r="B2" s="1" t="s">
        <v>514</v>
      </c>
      <c r="C2" s="16">
        <v>1</v>
      </c>
      <c r="D2" s="16">
        <v>1</v>
      </c>
      <c r="E2" s="16">
        <v>1</v>
      </c>
      <c r="F2" s="16" t="s">
        <v>16</v>
      </c>
      <c r="G2" s="16" t="s">
        <v>17</v>
      </c>
      <c r="H2" s="155" t="s">
        <v>18</v>
      </c>
      <c r="I2" s="16" t="s">
        <v>19</v>
      </c>
      <c r="J2" s="40">
        <v>782.36</v>
      </c>
      <c r="K2" s="87" t="s">
        <v>20</v>
      </c>
      <c r="L2" s="87" t="s">
        <v>12</v>
      </c>
      <c r="M2" s="87" t="s">
        <v>12</v>
      </c>
      <c r="N2" s="34" t="s">
        <v>21</v>
      </c>
      <c r="O2" s="55">
        <v>2023</v>
      </c>
      <c r="P2" s="16" t="s">
        <v>22</v>
      </c>
      <c r="Q2" s="17" t="s">
        <v>300</v>
      </c>
      <c r="R2" s="19">
        <v>690672.99</v>
      </c>
      <c r="S2" s="38" t="s">
        <v>432</v>
      </c>
      <c r="T2" s="38"/>
      <c r="U2" s="17" t="s">
        <v>41</v>
      </c>
      <c r="V2" s="17" t="s">
        <v>503</v>
      </c>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row>
    <row r="3" spans="1:68" ht="60" x14ac:dyDescent="0.25">
      <c r="A3" s="5"/>
      <c r="B3" s="37" t="s">
        <v>522</v>
      </c>
      <c r="C3" s="16">
        <v>2</v>
      </c>
      <c r="D3" s="16">
        <v>2</v>
      </c>
      <c r="E3" s="16">
        <v>1</v>
      </c>
      <c r="F3" s="16" t="s">
        <v>16</v>
      </c>
      <c r="G3" s="16" t="s">
        <v>23</v>
      </c>
      <c r="H3" s="156" t="s">
        <v>24</v>
      </c>
      <c r="I3" s="17" t="s">
        <v>25</v>
      </c>
      <c r="J3" s="39">
        <v>912</v>
      </c>
      <c r="K3" s="16" t="s">
        <v>20</v>
      </c>
      <c r="L3" s="16" t="s">
        <v>12</v>
      </c>
      <c r="M3" s="16" t="s">
        <v>12</v>
      </c>
      <c r="N3" s="17" t="s">
        <v>21</v>
      </c>
      <c r="O3" s="17" t="s">
        <v>301</v>
      </c>
      <c r="P3" s="17" t="s">
        <v>44</v>
      </c>
      <c r="Q3" s="17" t="s">
        <v>42</v>
      </c>
      <c r="R3" s="19">
        <v>130392.66</v>
      </c>
      <c r="S3" s="19" t="s">
        <v>45</v>
      </c>
      <c r="T3" s="38"/>
      <c r="U3" s="17" t="s">
        <v>43</v>
      </c>
      <c r="V3" s="17" t="s">
        <v>433</v>
      </c>
    </row>
    <row r="4" spans="1:68" ht="45" x14ac:dyDescent="0.25">
      <c r="A4" s="5"/>
      <c r="B4" s="37" t="s">
        <v>522</v>
      </c>
      <c r="C4" s="16">
        <v>3</v>
      </c>
      <c r="D4" s="16">
        <v>3</v>
      </c>
      <c r="E4" s="16">
        <v>1</v>
      </c>
      <c r="F4" s="16" t="s">
        <v>16</v>
      </c>
      <c r="G4" s="16" t="s">
        <v>26</v>
      </c>
      <c r="H4" s="156" t="s">
        <v>27</v>
      </c>
      <c r="I4" s="16" t="s">
        <v>28</v>
      </c>
      <c r="J4" s="39">
        <v>809.22</v>
      </c>
      <c r="K4" s="16" t="s">
        <v>20</v>
      </c>
      <c r="L4" s="16" t="s">
        <v>12</v>
      </c>
      <c r="M4" s="16" t="s">
        <v>12</v>
      </c>
      <c r="N4" s="17" t="s">
        <v>21</v>
      </c>
      <c r="O4" s="17" t="s">
        <v>302</v>
      </c>
      <c r="P4" s="16" t="s">
        <v>29</v>
      </c>
      <c r="Q4" s="17" t="s">
        <v>42</v>
      </c>
      <c r="R4" s="19">
        <v>352856.17</v>
      </c>
      <c r="S4" s="19" t="s">
        <v>45</v>
      </c>
      <c r="T4" s="38"/>
      <c r="U4" s="17" t="s">
        <v>41</v>
      </c>
      <c r="V4" s="17" t="s">
        <v>434</v>
      </c>
    </row>
    <row r="5" spans="1:68" ht="120" x14ac:dyDescent="0.25">
      <c r="A5" s="195"/>
      <c r="B5" s="1" t="s">
        <v>349</v>
      </c>
      <c r="C5" s="16">
        <v>4</v>
      </c>
      <c r="D5" s="16">
        <v>4</v>
      </c>
      <c r="E5" s="16">
        <v>3</v>
      </c>
      <c r="F5" s="16" t="s">
        <v>16</v>
      </c>
      <c r="G5" s="241" t="s">
        <v>731</v>
      </c>
      <c r="H5" s="156" t="s">
        <v>733</v>
      </c>
      <c r="I5" s="241" t="s">
        <v>732</v>
      </c>
      <c r="J5" s="242">
        <f>3887.6+1389.6+15360</f>
        <v>20637.2</v>
      </c>
      <c r="K5" s="16" t="s">
        <v>12</v>
      </c>
      <c r="L5" s="16" t="s">
        <v>12</v>
      </c>
      <c r="M5" s="16" t="s">
        <v>12</v>
      </c>
      <c r="N5" s="17" t="s">
        <v>21</v>
      </c>
      <c r="O5" s="17" t="s">
        <v>504</v>
      </c>
      <c r="P5" s="16" t="s">
        <v>30</v>
      </c>
      <c r="Q5" s="17" t="s">
        <v>303</v>
      </c>
      <c r="R5" s="243">
        <f>2786246.58+742326.11+151960.71</f>
        <v>3680533.4</v>
      </c>
      <c r="S5" s="19" t="s">
        <v>349</v>
      </c>
      <c r="T5" s="38"/>
      <c r="U5" s="17" t="s">
        <v>41</v>
      </c>
      <c r="V5" s="17" t="s">
        <v>505</v>
      </c>
    </row>
    <row r="6" spans="1:68" ht="45" x14ac:dyDescent="0.25">
      <c r="A6" s="5"/>
      <c r="B6" s="37" t="s">
        <v>522</v>
      </c>
      <c r="C6" s="16">
        <v>5</v>
      </c>
      <c r="D6" s="16">
        <v>5</v>
      </c>
      <c r="E6" s="16">
        <v>1</v>
      </c>
      <c r="F6" s="16" t="s">
        <v>16</v>
      </c>
      <c r="G6" s="16" t="s">
        <v>31</v>
      </c>
      <c r="H6" s="156" t="s">
        <v>32</v>
      </c>
      <c r="I6" s="16" t="s">
        <v>33</v>
      </c>
      <c r="J6" s="39">
        <v>328</v>
      </c>
      <c r="K6" s="16" t="s">
        <v>20</v>
      </c>
      <c r="L6" s="16" t="s">
        <v>12</v>
      </c>
      <c r="M6" s="16" t="s">
        <v>12</v>
      </c>
      <c r="N6" s="17" t="s">
        <v>21</v>
      </c>
      <c r="O6" s="17" t="s">
        <v>304</v>
      </c>
      <c r="P6" s="16" t="s">
        <v>22</v>
      </c>
      <c r="Q6" s="17" t="s">
        <v>42</v>
      </c>
      <c r="R6" s="18">
        <v>33473.24</v>
      </c>
      <c r="S6" s="19" t="s">
        <v>45</v>
      </c>
      <c r="T6" s="38"/>
      <c r="U6" s="17" t="s">
        <v>41</v>
      </c>
      <c r="V6" s="17" t="s">
        <v>435</v>
      </c>
    </row>
    <row r="7" spans="1:68" ht="120" x14ac:dyDescent="0.25">
      <c r="A7" s="195"/>
      <c r="B7" s="1" t="s">
        <v>349</v>
      </c>
      <c r="C7" s="16">
        <v>6</v>
      </c>
      <c r="D7" s="16">
        <v>6</v>
      </c>
      <c r="E7" s="16">
        <v>1</v>
      </c>
      <c r="F7" s="16" t="s">
        <v>16</v>
      </c>
      <c r="G7" s="16" t="s">
        <v>34</v>
      </c>
      <c r="H7" s="156" t="s">
        <v>35</v>
      </c>
      <c r="I7" s="16" t="s">
        <v>36</v>
      </c>
      <c r="J7" s="39">
        <v>6010.72</v>
      </c>
      <c r="K7" s="16" t="s">
        <v>20</v>
      </c>
      <c r="L7" s="16" t="s">
        <v>12</v>
      </c>
      <c r="M7" s="16" t="s">
        <v>12</v>
      </c>
      <c r="N7" s="17" t="s">
        <v>21</v>
      </c>
      <c r="O7" s="17" t="s">
        <v>506</v>
      </c>
      <c r="P7" s="16" t="s">
        <v>37</v>
      </c>
      <c r="Q7" s="17" t="s">
        <v>303</v>
      </c>
      <c r="R7" s="244">
        <v>2056951.52</v>
      </c>
      <c r="S7" s="19" t="s">
        <v>349</v>
      </c>
      <c r="T7" s="38"/>
      <c r="U7" s="17" t="s">
        <v>41</v>
      </c>
      <c r="V7" s="17" t="s">
        <v>507</v>
      </c>
    </row>
    <row r="8" spans="1:68" s="48" customFormat="1" ht="60" x14ac:dyDescent="0.25">
      <c r="A8" s="5"/>
      <c r="B8" s="37" t="s">
        <v>522</v>
      </c>
      <c r="C8" s="16">
        <v>7</v>
      </c>
      <c r="D8" s="16">
        <v>7</v>
      </c>
      <c r="E8" s="16">
        <v>7</v>
      </c>
      <c r="F8" s="16" t="s">
        <v>16</v>
      </c>
      <c r="G8" s="17" t="s">
        <v>344</v>
      </c>
      <c r="H8" s="156" t="s">
        <v>345</v>
      </c>
      <c r="I8" s="16" t="s">
        <v>38</v>
      </c>
      <c r="J8" s="39">
        <v>16884</v>
      </c>
      <c r="K8" s="16" t="s">
        <v>5</v>
      </c>
      <c r="L8" s="16" t="s">
        <v>346</v>
      </c>
      <c r="M8" s="16" t="s">
        <v>346</v>
      </c>
      <c r="N8" s="17" t="s">
        <v>350</v>
      </c>
      <c r="O8" s="16" t="s">
        <v>508</v>
      </c>
      <c r="P8" s="16"/>
      <c r="Q8" s="17" t="s">
        <v>510</v>
      </c>
      <c r="R8" s="18">
        <v>17195843</v>
      </c>
      <c r="S8" s="19">
        <v>8735838</v>
      </c>
      <c r="T8" s="22"/>
      <c r="U8" s="17"/>
      <c r="V8" s="17" t="s">
        <v>561</v>
      </c>
    </row>
    <row r="9" spans="1:68" s="48" customFormat="1" ht="45" x14ac:dyDescent="0.25">
      <c r="A9" s="5"/>
      <c r="B9" s="37" t="s">
        <v>522</v>
      </c>
      <c r="C9" s="16">
        <v>8</v>
      </c>
      <c r="D9" s="16">
        <v>8</v>
      </c>
      <c r="E9" s="16">
        <v>1</v>
      </c>
      <c r="F9" s="16" t="s">
        <v>16</v>
      </c>
      <c r="G9" s="17" t="s">
        <v>352</v>
      </c>
      <c r="H9" s="156" t="s">
        <v>353</v>
      </c>
      <c r="I9" s="16" t="s">
        <v>354</v>
      </c>
      <c r="J9" s="39">
        <v>1773</v>
      </c>
      <c r="K9" s="16" t="s">
        <v>5</v>
      </c>
      <c r="L9" s="16" t="s">
        <v>346</v>
      </c>
      <c r="M9" s="16" t="s">
        <v>346</v>
      </c>
      <c r="N9" s="17" t="s">
        <v>351</v>
      </c>
      <c r="O9" s="16" t="s">
        <v>509</v>
      </c>
      <c r="P9" s="16"/>
      <c r="Q9" s="17" t="s">
        <v>510</v>
      </c>
      <c r="R9" s="18">
        <v>2748323</v>
      </c>
      <c r="S9" s="19">
        <v>2748323</v>
      </c>
      <c r="T9" s="22"/>
      <c r="U9" s="17"/>
      <c r="V9" s="17" t="s">
        <v>513</v>
      </c>
    </row>
    <row r="10" spans="1:68" s="85" customFormat="1" ht="30" x14ac:dyDescent="0.25">
      <c r="A10" s="79" t="s">
        <v>46</v>
      </c>
      <c r="B10" s="37" t="s">
        <v>554</v>
      </c>
      <c r="C10" s="31">
        <v>9</v>
      </c>
      <c r="D10" s="102">
        <v>1</v>
      </c>
      <c r="E10" s="97">
        <v>1</v>
      </c>
      <c r="F10" s="97" t="s">
        <v>46</v>
      </c>
      <c r="G10" s="97" t="s">
        <v>47</v>
      </c>
      <c r="H10" s="91" t="s">
        <v>48</v>
      </c>
      <c r="I10" s="97" t="s">
        <v>49</v>
      </c>
      <c r="J10" s="104">
        <v>207</v>
      </c>
      <c r="K10" s="97" t="s">
        <v>5</v>
      </c>
      <c r="L10" s="97" t="s">
        <v>12</v>
      </c>
      <c r="M10" s="97" t="s">
        <v>12</v>
      </c>
      <c r="N10" s="91" t="s">
        <v>428</v>
      </c>
      <c r="O10" s="97" t="s">
        <v>50</v>
      </c>
      <c r="P10" s="97" t="s">
        <v>51</v>
      </c>
      <c r="Q10" s="91" t="s">
        <v>52</v>
      </c>
      <c r="R10" s="105">
        <f>+S10+T10</f>
        <v>198950.8</v>
      </c>
      <c r="S10" s="105">
        <v>131326.43</v>
      </c>
      <c r="T10" s="105">
        <v>67624.37</v>
      </c>
      <c r="U10" s="97" t="s">
        <v>53</v>
      </c>
      <c r="V10" s="106" t="s">
        <v>54</v>
      </c>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row>
    <row r="11" spans="1:68" ht="30" x14ac:dyDescent="0.25">
      <c r="A11" s="85"/>
      <c r="B11" s="37" t="s">
        <v>554</v>
      </c>
      <c r="C11" s="31">
        <v>10</v>
      </c>
      <c r="D11" s="102">
        <v>2</v>
      </c>
      <c r="E11" s="97">
        <v>1</v>
      </c>
      <c r="F11" s="97" t="s">
        <v>46</v>
      </c>
      <c r="G11" s="97" t="s">
        <v>55</v>
      </c>
      <c r="H11" s="91" t="s">
        <v>56</v>
      </c>
      <c r="I11" s="97" t="s">
        <v>49</v>
      </c>
      <c r="J11" s="104">
        <v>499</v>
      </c>
      <c r="K11" s="97" t="s">
        <v>5</v>
      </c>
      <c r="L11" s="97" t="s">
        <v>12</v>
      </c>
      <c r="M11" s="97" t="s">
        <v>12</v>
      </c>
      <c r="N11" s="91" t="s">
        <v>429</v>
      </c>
      <c r="O11" s="97" t="s">
        <v>50</v>
      </c>
      <c r="P11" s="97" t="s">
        <v>51</v>
      </c>
      <c r="Q11" s="91" t="s">
        <v>52</v>
      </c>
      <c r="R11" s="105">
        <f t="shared" ref="R11:R19" si="0">+S11+T11</f>
        <v>343568.62</v>
      </c>
      <c r="S11" s="105">
        <v>226758.6</v>
      </c>
      <c r="T11" s="105">
        <v>116810.02</v>
      </c>
      <c r="U11" s="97" t="s">
        <v>53</v>
      </c>
      <c r="V11" s="106" t="s">
        <v>54</v>
      </c>
    </row>
    <row r="12" spans="1:68" ht="30" x14ac:dyDescent="0.25">
      <c r="A12" s="85"/>
      <c r="B12" s="37" t="s">
        <v>554</v>
      </c>
      <c r="C12" s="31">
        <v>11</v>
      </c>
      <c r="D12" s="102">
        <v>3</v>
      </c>
      <c r="E12" s="97">
        <v>1</v>
      </c>
      <c r="F12" s="97" t="s">
        <v>46</v>
      </c>
      <c r="G12" s="97" t="s">
        <v>57</v>
      </c>
      <c r="H12" s="91" t="s">
        <v>58</v>
      </c>
      <c r="I12" s="97" t="s">
        <v>49</v>
      </c>
      <c r="J12" s="104">
        <v>390</v>
      </c>
      <c r="K12" s="97" t="s">
        <v>5</v>
      </c>
      <c r="L12" s="97" t="s">
        <v>12</v>
      </c>
      <c r="M12" s="97" t="s">
        <v>12</v>
      </c>
      <c r="N12" s="91" t="s">
        <v>429</v>
      </c>
      <c r="O12" s="97" t="s">
        <v>50</v>
      </c>
      <c r="P12" s="97" t="s">
        <v>51</v>
      </c>
      <c r="Q12" s="91" t="s">
        <v>52</v>
      </c>
      <c r="R12" s="105">
        <f t="shared" si="0"/>
        <v>395246.44</v>
      </c>
      <c r="S12" s="105">
        <v>260860.4</v>
      </c>
      <c r="T12" s="105">
        <v>134386.04</v>
      </c>
      <c r="U12" s="97" t="s">
        <v>53</v>
      </c>
      <c r="V12" s="106" t="s">
        <v>54</v>
      </c>
    </row>
    <row r="13" spans="1:68" ht="30" x14ac:dyDescent="0.25">
      <c r="A13" s="85"/>
      <c r="B13" s="37" t="s">
        <v>554</v>
      </c>
      <c r="C13" s="31">
        <v>12</v>
      </c>
      <c r="D13" s="102">
        <v>4</v>
      </c>
      <c r="E13" s="97">
        <v>1</v>
      </c>
      <c r="F13" s="97" t="s">
        <v>46</v>
      </c>
      <c r="G13" s="97" t="s">
        <v>59</v>
      </c>
      <c r="H13" s="91" t="s">
        <v>60</v>
      </c>
      <c r="I13" s="97" t="s">
        <v>49</v>
      </c>
      <c r="J13" s="104">
        <v>1876.9</v>
      </c>
      <c r="K13" s="97" t="s">
        <v>5</v>
      </c>
      <c r="L13" s="97" t="s">
        <v>12</v>
      </c>
      <c r="M13" s="97" t="s">
        <v>12</v>
      </c>
      <c r="N13" s="91" t="s">
        <v>429</v>
      </c>
      <c r="O13" s="97" t="s">
        <v>50</v>
      </c>
      <c r="P13" s="97" t="s">
        <v>51</v>
      </c>
      <c r="Q13" s="91" t="s">
        <v>52</v>
      </c>
      <c r="R13" s="105">
        <f t="shared" si="0"/>
        <v>1042621.51</v>
      </c>
      <c r="S13" s="105">
        <v>688058.16</v>
      </c>
      <c r="T13" s="105">
        <v>354563.35</v>
      </c>
      <c r="U13" s="97" t="s">
        <v>53</v>
      </c>
      <c r="V13" s="106" t="s">
        <v>54</v>
      </c>
    </row>
    <row r="14" spans="1:68" ht="30" x14ac:dyDescent="0.25">
      <c r="A14" s="85"/>
      <c r="B14" s="37" t="s">
        <v>554</v>
      </c>
      <c r="C14" s="31">
        <v>13</v>
      </c>
      <c r="D14" s="102">
        <v>5</v>
      </c>
      <c r="E14" s="97">
        <v>1</v>
      </c>
      <c r="F14" s="97" t="s">
        <v>46</v>
      </c>
      <c r="G14" s="97" t="s">
        <v>61</v>
      </c>
      <c r="H14" s="91" t="s">
        <v>62</v>
      </c>
      <c r="I14" s="97" t="s">
        <v>49</v>
      </c>
      <c r="J14" s="104">
        <v>2813</v>
      </c>
      <c r="K14" s="97" t="s">
        <v>5</v>
      </c>
      <c r="L14" s="97" t="s">
        <v>12</v>
      </c>
      <c r="M14" s="97" t="s">
        <v>12</v>
      </c>
      <c r="N14" s="91" t="s">
        <v>429</v>
      </c>
      <c r="O14" s="97" t="s">
        <v>104</v>
      </c>
      <c r="P14" s="97" t="s">
        <v>51</v>
      </c>
      <c r="Q14" s="91" t="s">
        <v>291</v>
      </c>
      <c r="R14" s="105">
        <f t="shared" si="0"/>
        <v>1046066.7</v>
      </c>
      <c r="S14" s="105">
        <v>690331.61</v>
      </c>
      <c r="T14" s="105">
        <v>355735.09</v>
      </c>
      <c r="U14" s="97" t="s">
        <v>53</v>
      </c>
      <c r="V14" s="107" t="s">
        <v>430</v>
      </c>
    </row>
    <row r="15" spans="1:68" ht="30" x14ac:dyDescent="0.25">
      <c r="A15" s="85"/>
      <c r="B15" s="37" t="s">
        <v>554</v>
      </c>
      <c r="C15" s="31">
        <v>14</v>
      </c>
      <c r="D15" s="102">
        <v>6</v>
      </c>
      <c r="E15" s="97">
        <v>1</v>
      </c>
      <c r="F15" s="97" t="s">
        <v>46</v>
      </c>
      <c r="G15" s="97" t="s">
        <v>64</v>
      </c>
      <c r="H15" s="91" t="s">
        <v>62</v>
      </c>
      <c r="I15" s="97" t="s">
        <v>49</v>
      </c>
      <c r="J15" s="104">
        <v>2813</v>
      </c>
      <c r="K15" s="97" t="s">
        <v>5</v>
      </c>
      <c r="L15" s="97" t="s">
        <v>12</v>
      </c>
      <c r="M15" s="97" t="s">
        <v>12</v>
      </c>
      <c r="N15" s="91" t="s">
        <v>429</v>
      </c>
      <c r="O15" s="97" t="s">
        <v>104</v>
      </c>
      <c r="P15" s="97" t="s">
        <v>51</v>
      </c>
      <c r="Q15" s="91" t="s">
        <v>431</v>
      </c>
      <c r="R15" s="105">
        <f t="shared" si="0"/>
        <v>1054078.78</v>
      </c>
      <c r="S15" s="105">
        <v>695618.72</v>
      </c>
      <c r="T15" s="105">
        <v>358460.06</v>
      </c>
      <c r="U15" s="97" t="s">
        <v>53</v>
      </c>
      <c r="V15" s="107" t="s">
        <v>430</v>
      </c>
    </row>
    <row r="16" spans="1:68" ht="30" x14ac:dyDescent="0.25">
      <c r="A16" s="85"/>
      <c r="B16" s="37" t="s">
        <v>554</v>
      </c>
      <c r="C16" s="31">
        <v>15</v>
      </c>
      <c r="D16" s="102">
        <v>7</v>
      </c>
      <c r="E16" s="97">
        <v>1</v>
      </c>
      <c r="F16" s="97" t="s">
        <v>46</v>
      </c>
      <c r="G16" s="97" t="s">
        <v>65</v>
      </c>
      <c r="H16" s="91" t="s">
        <v>66</v>
      </c>
      <c r="I16" s="97" t="s">
        <v>49</v>
      </c>
      <c r="J16" s="104">
        <v>2813</v>
      </c>
      <c r="K16" s="97" t="s">
        <v>5</v>
      </c>
      <c r="L16" s="97" t="s">
        <v>12</v>
      </c>
      <c r="M16" s="97" t="s">
        <v>12</v>
      </c>
      <c r="N16" s="91" t="s">
        <v>429</v>
      </c>
      <c r="O16" s="97" t="s">
        <v>104</v>
      </c>
      <c r="P16" s="97" t="s">
        <v>51</v>
      </c>
      <c r="Q16" s="91" t="s">
        <v>52</v>
      </c>
      <c r="R16" s="105">
        <f t="shared" si="0"/>
        <v>1046066.7</v>
      </c>
      <c r="S16" s="105">
        <v>690331.61</v>
      </c>
      <c r="T16" s="105">
        <v>355735.09</v>
      </c>
      <c r="U16" s="97" t="s">
        <v>53</v>
      </c>
      <c r="V16" s="107" t="s">
        <v>430</v>
      </c>
    </row>
    <row r="17" spans="1:22" ht="30" x14ac:dyDescent="0.25">
      <c r="A17" s="85"/>
      <c r="B17" s="37" t="s">
        <v>554</v>
      </c>
      <c r="C17" s="31">
        <v>16</v>
      </c>
      <c r="D17" s="102">
        <v>8</v>
      </c>
      <c r="E17" s="97">
        <v>1</v>
      </c>
      <c r="F17" s="97" t="s">
        <v>46</v>
      </c>
      <c r="G17" s="97" t="s">
        <v>67</v>
      </c>
      <c r="H17" s="91" t="s">
        <v>66</v>
      </c>
      <c r="I17" s="97" t="s">
        <v>49</v>
      </c>
      <c r="J17" s="104">
        <v>2813</v>
      </c>
      <c r="K17" s="97" t="s">
        <v>5</v>
      </c>
      <c r="L17" s="97" t="s">
        <v>12</v>
      </c>
      <c r="M17" s="97" t="s">
        <v>12</v>
      </c>
      <c r="N17" s="91" t="s">
        <v>429</v>
      </c>
      <c r="O17" s="97" t="s">
        <v>104</v>
      </c>
      <c r="P17" s="97" t="s">
        <v>51</v>
      </c>
      <c r="Q17" s="91" t="s">
        <v>52</v>
      </c>
      <c r="R17" s="105">
        <f t="shared" si="0"/>
        <v>1006807.57</v>
      </c>
      <c r="S17" s="105">
        <v>664424.81999999995</v>
      </c>
      <c r="T17" s="105">
        <v>342382.75</v>
      </c>
      <c r="U17" s="97" t="s">
        <v>53</v>
      </c>
      <c r="V17" s="106" t="s">
        <v>54</v>
      </c>
    </row>
    <row r="18" spans="1:22" ht="30" x14ac:dyDescent="0.25">
      <c r="A18" s="85"/>
      <c r="B18" s="37" t="s">
        <v>554</v>
      </c>
      <c r="C18" s="31">
        <v>17</v>
      </c>
      <c r="D18" s="102">
        <v>9</v>
      </c>
      <c r="E18" s="97">
        <v>1</v>
      </c>
      <c r="F18" s="97" t="s">
        <v>46</v>
      </c>
      <c r="G18" s="97" t="s">
        <v>68</v>
      </c>
      <c r="H18" s="91" t="s">
        <v>69</v>
      </c>
      <c r="I18" s="97" t="s">
        <v>49</v>
      </c>
      <c r="J18" s="104">
        <v>364</v>
      </c>
      <c r="K18" s="97" t="s">
        <v>5</v>
      </c>
      <c r="L18" s="97" t="s">
        <v>12</v>
      </c>
      <c r="M18" s="97" t="s">
        <v>12</v>
      </c>
      <c r="N18" s="91" t="s">
        <v>429</v>
      </c>
      <c r="O18" s="97" t="s">
        <v>50</v>
      </c>
      <c r="P18" s="97" t="s">
        <v>51</v>
      </c>
      <c r="Q18" s="91" t="s">
        <v>52</v>
      </c>
      <c r="R18" s="105">
        <f t="shared" si="0"/>
        <v>369127.12</v>
      </c>
      <c r="S18" s="105">
        <v>243624.45</v>
      </c>
      <c r="T18" s="105">
        <v>125502.67</v>
      </c>
      <c r="U18" s="97" t="s">
        <v>53</v>
      </c>
      <c r="V18" s="106" t="s">
        <v>54</v>
      </c>
    </row>
    <row r="19" spans="1:22" ht="30" x14ac:dyDescent="0.25">
      <c r="A19" s="85"/>
      <c r="B19" s="37" t="s">
        <v>554</v>
      </c>
      <c r="C19" s="31">
        <v>18</v>
      </c>
      <c r="D19" s="102">
        <v>10</v>
      </c>
      <c r="E19" s="97">
        <v>1</v>
      </c>
      <c r="F19" s="97" t="s">
        <v>46</v>
      </c>
      <c r="G19" s="97" t="s">
        <v>519</v>
      </c>
      <c r="H19" s="91" t="s">
        <v>70</v>
      </c>
      <c r="I19" s="97" t="s">
        <v>49</v>
      </c>
      <c r="J19" s="104">
        <v>1021.36</v>
      </c>
      <c r="K19" s="97" t="s">
        <v>5</v>
      </c>
      <c r="L19" s="97" t="s">
        <v>12</v>
      </c>
      <c r="M19" s="97" t="s">
        <v>12</v>
      </c>
      <c r="N19" s="91" t="s">
        <v>429</v>
      </c>
      <c r="O19" s="97" t="s">
        <v>50</v>
      </c>
      <c r="P19" s="97" t="s">
        <v>51</v>
      </c>
      <c r="Q19" s="91" t="s">
        <v>52</v>
      </c>
      <c r="R19" s="105">
        <f t="shared" si="0"/>
        <v>498762.35</v>
      </c>
      <c r="S19" s="105">
        <v>329169.75</v>
      </c>
      <c r="T19" s="105">
        <v>169592.6</v>
      </c>
      <c r="U19" s="97" t="s">
        <v>53</v>
      </c>
      <c r="V19" s="106" t="s">
        <v>54</v>
      </c>
    </row>
    <row r="20" spans="1:22" ht="45" x14ac:dyDescent="0.25">
      <c r="A20" s="127"/>
      <c r="B20" s="37" t="s">
        <v>566</v>
      </c>
      <c r="C20" s="31">
        <v>19</v>
      </c>
      <c r="D20" s="102">
        <v>11</v>
      </c>
      <c r="E20" s="31">
        <v>1</v>
      </c>
      <c r="F20" s="31" t="s">
        <v>46</v>
      </c>
      <c r="G20" s="31" t="s">
        <v>100</v>
      </c>
      <c r="H20" s="28" t="s">
        <v>517</v>
      </c>
      <c r="I20" s="28" t="s">
        <v>99</v>
      </c>
      <c r="J20" s="27">
        <v>5820</v>
      </c>
      <c r="K20" s="31" t="s">
        <v>12</v>
      </c>
      <c r="L20" s="31" t="s">
        <v>5</v>
      </c>
      <c r="M20" s="31" t="s">
        <v>5</v>
      </c>
      <c r="N20" s="28" t="s">
        <v>466</v>
      </c>
      <c r="O20" s="31" t="s">
        <v>104</v>
      </c>
      <c r="P20" s="31" t="s">
        <v>101</v>
      </c>
      <c r="Q20" s="29" t="s">
        <v>328</v>
      </c>
      <c r="R20" s="30">
        <v>4500000</v>
      </c>
      <c r="S20" s="30">
        <v>1150000</v>
      </c>
      <c r="T20" s="30">
        <f>+R20-S20</f>
        <v>3350000</v>
      </c>
      <c r="U20" s="31" t="s">
        <v>53</v>
      </c>
      <c r="V20" s="28" t="s">
        <v>102</v>
      </c>
    </row>
    <row r="21" spans="1:22" ht="45" x14ac:dyDescent="0.25">
      <c r="A21" s="127"/>
      <c r="B21" s="37" t="s">
        <v>566</v>
      </c>
      <c r="C21" s="31">
        <v>20</v>
      </c>
      <c r="D21" s="102">
        <v>12</v>
      </c>
      <c r="E21" s="31">
        <v>1</v>
      </c>
      <c r="F21" s="31" t="s">
        <v>46</v>
      </c>
      <c r="G21" s="31" t="s">
        <v>98</v>
      </c>
      <c r="H21" s="28" t="s">
        <v>518</v>
      </c>
      <c r="I21" s="28" t="s">
        <v>99</v>
      </c>
      <c r="J21" s="27">
        <v>1098</v>
      </c>
      <c r="K21" s="31" t="s">
        <v>12</v>
      </c>
      <c r="L21" s="31" t="s">
        <v>5</v>
      </c>
      <c r="M21" s="31" t="s">
        <v>5</v>
      </c>
      <c r="N21" s="91" t="s">
        <v>423</v>
      </c>
      <c r="O21" s="31">
        <v>2023</v>
      </c>
      <c r="P21" s="31" t="s">
        <v>51</v>
      </c>
      <c r="Q21" s="28" t="s">
        <v>328</v>
      </c>
      <c r="R21" s="158">
        <v>1450000</v>
      </c>
      <c r="S21" s="158">
        <v>390000</v>
      </c>
      <c r="T21" s="158">
        <f>+R21-S21</f>
        <v>1060000</v>
      </c>
      <c r="U21" s="31" t="s">
        <v>53</v>
      </c>
      <c r="V21" s="159" t="s">
        <v>102</v>
      </c>
    </row>
    <row r="22" spans="1:22" ht="30" x14ac:dyDescent="0.25">
      <c r="A22" s="85"/>
      <c r="B22" s="37" t="s">
        <v>554</v>
      </c>
      <c r="C22" s="16">
        <v>21</v>
      </c>
      <c r="D22" s="86">
        <v>13</v>
      </c>
      <c r="E22" s="16">
        <v>1</v>
      </c>
      <c r="F22" s="16" t="s">
        <v>46</v>
      </c>
      <c r="G22" s="16" t="s">
        <v>71</v>
      </c>
      <c r="H22" s="17" t="s">
        <v>72</v>
      </c>
      <c r="I22" s="16" t="s">
        <v>73</v>
      </c>
      <c r="J22" s="39">
        <v>265</v>
      </c>
      <c r="K22" s="16" t="s">
        <v>5</v>
      </c>
      <c r="L22" s="16" t="s">
        <v>12</v>
      </c>
      <c r="M22" s="16" t="s">
        <v>12</v>
      </c>
      <c r="N22" s="17" t="s">
        <v>74</v>
      </c>
      <c r="O22" s="16" t="s">
        <v>75</v>
      </c>
      <c r="P22" s="16" t="s">
        <v>51</v>
      </c>
      <c r="Q22" s="22" t="s">
        <v>52</v>
      </c>
      <c r="R22" s="19">
        <f t="shared" ref="R22:R26" si="1">+S22+T22</f>
        <v>80000</v>
      </c>
      <c r="S22" s="19">
        <v>52800</v>
      </c>
      <c r="T22" s="19">
        <v>27200</v>
      </c>
      <c r="U22" s="16" t="s">
        <v>53</v>
      </c>
      <c r="V22" s="16" t="s">
        <v>54</v>
      </c>
    </row>
    <row r="23" spans="1:22" ht="30" x14ac:dyDescent="0.25">
      <c r="A23" s="85"/>
      <c r="B23" s="37" t="s">
        <v>554</v>
      </c>
      <c r="C23" s="16">
        <v>22</v>
      </c>
      <c r="D23" s="86">
        <v>14</v>
      </c>
      <c r="E23" s="16">
        <v>1</v>
      </c>
      <c r="F23" s="59" t="s">
        <v>46</v>
      </c>
      <c r="G23" s="59" t="s">
        <v>76</v>
      </c>
      <c r="H23" s="60" t="s">
        <v>77</v>
      </c>
      <c r="I23" s="59" t="s">
        <v>73</v>
      </c>
      <c r="J23" s="75">
        <v>1250</v>
      </c>
      <c r="K23" s="59" t="s">
        <v>5</v>
      </c>
      <c r="L23" s="59" t="s">
        <v>12</v>
      </c>
      <c r="M23" s="59" t="s">
        <v>12</v>
      </c>
      <c r="N23" s="17" t="s">
        <v>74</v>
      </c>
      <c r="O23" s="59" t="s">
        <v>75</v>
      </c>
      <c r="P23" s="59" t="s">
        <v>51</v>
      </c>
      <c r="Q23" s="22" t="s">
        <v>52</v>
      </c>
      <c r="R23" s="19">
        <f t="shared" si="1"/>
        <v>500000</v>
      </c>
      <c r="S23" s="19">
        <v>330000</v>
      </c>
      <c r="T23" s="19">
        <v>170000</v>
      </c>
      <c r="U23" s="16" t="s">
        <v>53</v>
      </c>
      <c r="V23" s="16" t="s">
        <v>54</v>
      </c>
    </row>
    <row r="24" spans="1:22" ht="30" x14ac:dyDescent="0.25">
      <c r="A24" s="85"/>
      <c r="B24" s="37" t="s">
        <v>554</v>
      </c>
      <c r="C24" s="16">
        <v>23</v>
      </c>
      <c r="D24" s="86">
        <v>15</v>
      </c>
      <c r="E24" s="16">
        <v>1</v>
      </c>
      <c r="F24" s="16" t="s">
        <v>46</v>
      </c>
      <c r="G24" s="16" t="s">
        <v>78</v>
      </c>
      <c r="H24" s="17" t="s">
        <v>79</v>
      </c>
      <c r="I24" s="16" t="s">
        <v>73</v>
      </c>
      <c r="J24" s="39">
        <v>329</v>
      </c>
      <c r="K24" s="16" t="s">
        <v>5</v>
      </c>
      <c r="L24" s="16" t="s">
        <v>12</v>
      </c>
      <c r="M24" s="16" t="s">
        <v>12</v>
      </c>
      <c r="N24" s="17" t="s">
        <v>74</v>
      </c>
      <c r="O24" s="16" t="s">
        <v>75</v>
      </c>
      <c r="P24" s="16" t="s">
        <v>51</v>
      </c>
      <c r="Q24" s="22" t="s">
        <v>52</v>
      </c>
      <c r="R24" s="19">
        <f t="shared" si="1"/>
        <v>132000</v>
      </c>
      <c r="S24" s="19">
        <v>87120</v>
      </c>
      <c r="T24" s="19">
        <v>44880</v>
      </c>
      <c r="U24" s="16" t="s">
        <v>53</v>
      </c>
      <c r="V24" s="16" t="s">
        <v>54</v>
      </c>
    </row>
    <row r="25" spans="1:22" ht="30" x14ac:dyDescent="0.25">
      <c r="A25" s="85"/>
      <c r="B25" s="37" t="s">
        <v>554</v>
      </c>
      <c r="C25" s="16">
        <v>24</v>
      </c>
      <c r="D25" s="86">
        <v>16</v>
      </c>
      <c r="E25" s="16">
        <v>1</v>
      </c>
      <c r="F25" s="16" t="s">
        <v>46</v>
      </c>
      <c r="G25" s="16" t="s">
        <v>80</v>
      </c>
      <c r="H25" s="17" t="s">
        <v>81</v>
      </c>
      <c r="I25" s="16" t="s">
        <v>73</v>
      </c>
      <c r="J25" s="39">
        <v>4632</v>
      </c>
      <c r="K25" s="16" t="s">
        <v>5</v>
      </c>
      <c r="L25" s="16" t="s">
        <v>12</v>
      </c>
      <c r="M25" s="16" t="s">
        <v>12</v>
      </c>
      <c r="N25" s="17" t="s">
        <v>74</v>
      </c>
      <c r="O25" s="16" t="s">
        <v>75</v>
      </c>
      <c r="P25" s="16" t="s">
        <v>51</v>
      </c>
      <c r="Q25" s="22" t="s">
        <v>52</v>
      </c>
      <c r="R25" s="19">
        <f t="shared" si="1"/>
        <v>1390000</v>
      </c>
      <c r="S25" s="19">
        <v>917400</v>
      </c>
      <c r="T25" s="19">
        <v>472600</v>
      </c>
      <c r="U25" s="16" t="s">
        <v>53</v>
      </c>
      <c r="V25" s="16" t="s">
        <v>54</v>
      </c>
    </row>
    <row r="26" spans="1:22" ht="30" x14ac:dyDescent="0.25">
      <c r="A26" s="85"/>
      <c r="B26" s="37" t="s">
        <v>554</v>
      </c>
      <c r="C26" s="16">
        <v>25</v>
      </c>
      <c r="D26" s="86">
        <v>17</v>
      </c>
      <c r="E26" s="16">
        <v>1</v>
      </c>
      <c r="F26" s="16" t="s">
        <v>46</v>
      </c>
      <c r="G26" s="16" t="s">
        <v>82</v>
      </c>
      <c r="H26" s="17" t="s">
        <v>83</v>
      </c>
      <c r="I26" s="16" t="s">
        <v>73</v>
      </c>
      <c r="J26" s="39">
        <v>3155</v>
      </c>
      <c r="K26" s="16" t="s">
        <v>5</v>
      </c>
      <c r="L26" s="16" t="s">
        <v>12</v>
      </c>
      <c r="M26" s="16" t="s">
        <v>12</v>
      </c>
      <c r="N26" s="17" t="s">
        <v>74</v>
      </c>
      <c r="O26" s="16" t="s">
        <v>75</v>
      </c>
      <c r="P26" s="16" t="s">
        <v>51</v>
      </c>
      <c r="Q26" s="22" t="s">
        <v>52</v>
      </c>
      <c r="R26" s="19">
        <f t="shared" si="1"/>
        <v>1104000</v>
      </c>
      <c r="S26" s="19">
        <v>728640</v>
      </c>
      <c r="T26" s="19">
        <v>375360</v>
      </c>
      <c r="U26" s="16" t="s">
        <v>53</v>
      </c>
      <c r="V26" s="16" t="s">
        <v>54</v>
      </c>
    </row>
    <row r="27" spans="1:22" ht="30" x14ac:dyDescent="0.25">
      <c r="A27" s="85"/>
      <c r="B27" s="37" t="s">
        <v>554</v>
      </c>
      <c r="C27" s="16">
        <v>26</v>
      </c>
      <c r="D27" s="86">
        <v>18</v>
      </c>
      <c r="E27" s="64">
        <v>1</v>
      </c>
      <c r="F27" s="64" t="s">
        <v>46</v>
      </c>
      <c r="G27" s="64" t="s">
        <v>84</v>
      </c>
      <c r="H27" s="62" t="s">
        <v>85</v>
      </c>
      <c r="I27" s="62" t="s">
        <v>86</v>
      </c>
      <c r="J27" s="90">
        <v>1358</v>
      </c>
      <c r="K27" s="64" t="s">
        <v>5</v>
      </c>
      <c r="L27" s="64" t="s">
        <v>12</v>
      </c>
      <c r="M27" s="64" t="s">
        <v>12</v>
      </c>
      <c r="N27" s="62" t="s">
        <v>421</v>
      </c>
      <c r="O27" s="64" t="s">
        <v>75</v>
      </c>
      <c r="P27" s="64" t="s">
        <v>51</v>
      </c>
      <c r="Q27" s="62" t="s">
        <v>52</v>
      </c>
      <c r="R27" s="63">
        <f>+J27*275</f>
        <v>373450</v>
      </c>
      <c r="S27" s="63">
        <f>+R27*0.9</f>
        <v>336105</v>
      </c>
      <c r="T27" s="63">
        <f>+R27-S27</f>
        <v>37345</v>
      </c>
      <c r="U27" s="64" t="s">
        <v>53</v>
      </c>
      <c r="V27" s="65" t="s">
        <v>54</v>
      </c>
    </row>
    <row r="28" spans="1:22" ht="30" x14ac:dyDescent="0.25">
      <c r="A28" s="85"/>
      <c r="B28" s="37" t="s">
        <v>554</v>
      </c>
      <c r="C28" s="16">
        <v>27</v>
      </c>
      <c r="D28" s="86">
        <v>19</v>
      </c>
      <c r="E28" s="64">
        <v>1</v>
      </c>
      <c r="F28" s="64" t="s">
        <v>46</v>
      </c>
      <c r="G28" s="64" t="s">
        <v>88</v>
      </c>
      <c r="H28" s="62" t="s">
        <v>85</v>
      </c>
      <c r="I28" s="62" t="s">
        <v>86</v>
      </c>
      <c r="J28" s="90">
        <v>1358</v>
      </c>
      <c r="K28" s="64" t="s">
        <v>5</v>
      </c>
      <c r="L28" s="64" t="s">
        <v>12</v>
      </c>
      <c r="M28" s="64" t="s">
        <v>12</v>
      </c>
      <c r="N28" s="62" t="s">
        <v>422</v>
      </c>
      <c r="O28" s="64" t="s">
        <v>75</v>
      </c>
      <c r="P28" s="64" t="s">
        <v>51</v>
      </c>
      <c r="Q28" s="62" t="s">
        <v>52</v>
      </c>
      <c r="R28" s="63">
        <f t="shared" ref="R28:R36" si="2">+J28*275</f>
        <v>373450</v>
      </c>
      <c r="S28" s="63">
        <f t="shared" ref="S28:S36" si="3">+R28*0.9</f>
        <v>336105</v>
      </c>
      <c r="T28" s="63">
        <f t="shared" ref="T28:T36" si="4">+R28-S28</f>
        <v>37345</v>
      </c>
      <c r="U28" s="64" t="s">
        <v>53</v>
      </c>
      <c r="V28" s="65" t="s">
        <v>54</v>
      </c>
    </row>
    <row r="29" spans="1:22" ht="30" x14ac:dyDescent="0.25">
      <c r="A29" s="85"/>
      <c r="B29" s="37" t="s">
        <v>554</v>
      </c>
      <c r="C29" s="16">
        <v>28</v>
      </c>
      <c r="D29" s="86">
        <v>20</v>
      </c>
      <c r="E29" s="64">
        <v>1</v>
      </c>
      <c r="F29" s="64" t="s">
        <v>46</v>
      </c>
      <c r="G29" s="64" t="s">
        <v>89</v>
      </c>
      <c r="H29" s="62" t="s">
        <v>85</v>
      </c>
      <c r="I29" s="62" t="s">
        <v>86</v>
      </c>
      <c r="J29" s="90">
        <v>1358</v>
      </c>
      <c r="K29" s="64" t="s">
        <v>5</v>
      </c>
      <c r="L29" s="64" t="s">
        <v>12</v>
      </c>
      <c r="M29" s="64" t="s">
        <v>12</v>
      </c>
      <c r="N29" s="62" t="s">
        <v>422</v>
      </c>
      <c r="O29" s="64" t="s">
        <v>75</v>
      </c>
      <c r="P29" s="64" t="s">
        <v>51</v>
      </c>
      <c r="Q29" s="62" t="s">
        <v>52</v>
      </c>
      <c r="R29" s="63">
        <f t="shared" si="2"/>
        <v>373450</v>
      </c>
      <c r="S29" s="63">
        <f t="shared" si="3"/>
        <v>336105</v>
      </c>
      <c r="T29" s="63">
        <f t="shared" si="4"/>
        <v>37345</v>
      </c>
      <c r="U29" s="64" t="s">
        <v>53</v>
      </c>
      <c r="V29" s="65" t="s">
        <v>54</v>
      </c>
    </row>
    <row r="30" spans="1:22" ht="30" x14ac:dyDescent="0.25">
      <c r="A30" s="85"/>
      <c r="B30" s="37" t="s">
        <v>554</v>
      </c>
      <c r="C30" s="16">
        <v>29</v>
      </c>
      <c r="D30" s="86">
        <v>21</v>
      </c>
      <c r="E30" s="64">
        <v>1</v>
      </c>
      <c r="F30" s="64" t="s">
        <v>46</v>
      </c>
      <c r="G30" s="64" t="s">
        <v>90</v>
      </c>
      <c r="H30" s="62" t="s">
        <v>85</v>
      </c>
      <c r="I30" s="62" t="s">
        <v>86</v>
      </c>
      <c r="J30" s="90">
        <v>1358</v>
      </c>
      <c r="K30" s="64" t="s">
        <v>5</v>
      </c>
      <c r="L30" s="64" t="s">
        <v>12</v>
      </c>
      <c r="M30" s="64" t="s">
        <v>12</v>
      </c>
      <c r="N30" s="62" t="s">
        <v>422</v>
      </c>
      <c r="O30" s="64" t="s">
        <v>75</v>
      </c>
      <c r="P30" s="64" t="s">
        <v>51</v>
      </c>
      <c r="Q30" s="62" t="s">
        <v>52</v>
      </c>
      <c r="R30" s="63">
        <f t="shared" si="2"/>
        <v>373450</v>
      </c>
      <c r="S30" s="63">
        <f t="shared" si="3"/>
        <v>336105</v>
      </c>
      <c r="T30" s="63">
        <f t="shared" si="4"/>
        <v>37345</v>
      </c>
      <c r="U30" s="64" t="s">
        <v>53</v>
      </c>
      <c r="V30" s="65" t="s">
        <v>54</v>
      </c>
    </row>
    <row r="31" spans="1:22" ht="30" x14ac:dyDescent="0.25">
      <c r="A31" s="85"/>
      <c r="B31" s="37" t="s">
        <v>554</v>
      </c>
      <c r="C31" s="16">
        <v>30</v>
      </c>
      <c r="D31" s="86">
        <v>22</v>
      </c>
      <c r="E31" s="64">
        <v>1</v>
      </c>
      <c r="F31" s="64" t="s">
        <v>46</v>
      </c>
      <c r="G31" s="64" t="s">
        <v>91</v>
      </c>
      <c r="H31" s="62" t="s">
        <v>85</v>
      </c>
      <c r="I31" s="62" t="s">
        <v>86</v>
      </c>
      <c r="J31" s="90">
        <v>1358</v>
      </c>
      <c r="K31" s="64" t="s">
        <v>5</v>
      </c>
      <c r="L31" s="64" t="s">
        <v>12</v>
      </c>
      <c r="M31" s="64" t="s">
        <v>12</v>
      </c>
      <c r="N31" s="62" t="s">
        <v>422</v>
      </c>
      <c r="O31" s="64" t="s">
        <v>75</v>
      </c>
      <c r="P31" s="64" t="s">
        <v>51</v>
      </c>
      <c r="Q31" s="62" t="s">
        <v>52</v>
      </c>
      <c r="R31" s="63">
        <f t="shared" si="2"/>
        <v>373450</v>
      </c>
      <c r="S31" s="63">
        <f t="shared" si="3"/>
        <v>336105</v>
      </c>
      <c r="T31" s="63">
        <f t="shared" si="4"/>
        <v>37345</v>
      </c>
      <c r="U31" s="64" t="s">
        <v>53</v>
      </c>
      <c r="V31" s="65" t="s">
        <v>54</v>
      </c>
    </row>
    <row r="32" spans="1:22" ht="30" x14ac:dyDescent="0.25">
      <c r="A32" s="85"/>
      <c r="B32" s="37" t="s">
        <v>554</v>
      </c>
      <c r="C32" s="16">
        <v>31</v>
      </c>
      <c r="D32" s="86">
        <v>23</v>
      </c>
      <c r="E32" s="64">
        <v>1</v>
      </c>
      <c r="F32" s="64" t="s">
        <v>46</v>
      </c>
      <c r="G32" s="64" t="s">
        <v>92</v>
      </c>
      <c r="H32" s="62" t="s">
        <v>85</v>
      </c>
      <c r="I32" s="62" t="s">
        <v>86</v>
      </c>
      <c r="J32" s="90">
        <v>1483</v>
      </c>
      <c r="K32" s="64" t="s">
        <v>5</v>
      </c>
      <c r="L32" s="64" t="s">
        <v>12</v>
      </c>
      <c r="M32" s="64" t="s">
        <v>12</v>
      </c>
      <c r="N32" s="62" t="s">
        <v>422</v>
      </c>
      <c r="O32" s="64" t="s">
        <v>75</v>
      </c>
      <c r="P32" s="64" t="s">
        <v>51</v>
      </c>
      <c r="Q32" s="62" t="s">
        <v>52</v>
      </c>
      <c r="R32" s="63">
        <f t="shared" si="2"/>
        <v>407825</v>
      </c>
      <c r="S32" s="63">
        <f t="shared" si="3"/>
        <v>367042.5</v>
      </c>
      <c r="T32" s="63">
        <f t="shared" si="4"/>
        <v>40782.5</v>
      </c>
      <c r="U32" s="64" t="s">
        <v>53</v>
      </c>
      <c r="V32" s="65" t="s">
        <v>54</v>
      </c>
    </row>
    <row r="33" spans="1:23" ht="30" x14ac:dyDescent="0.25">
      <c r="A33" s="85"/>
      <c r="B33" s="37" t="s">
        <v>554</v>
      </c>
      <c r="C33" s="16">
        <v>32</v>
      </c>
      <c r="D33" s="86">
        <v>24</v>
      </c>
      <c r="E33" s="64">
        <v>1</v>
      </c>
      <c r="F33" s="64" t="s">
        <v>46</v>
      </c>
      <c r="G33" s="64" t="s">
        <v>93</v>
      </c>
      <c r="H33" s="62" t="s">
        <v>85</v>
      </c>
      <c r="I33" s="62" t="s">
        <v>86</v>
      </c>
      <c r="J33" s="90">
        <v>1483</v>
      </c>
      <c r="K33" s="64" t="s">
        <v>5</v>
      </c>
      <c r="L33" s="64" t="s">
        <v>12</v>
      </c>
      <c r="M33" s="64" t="s">
        <v>12</v>
      </c>
      <c r="N33" s="62" t="s">
        <v>422</v>
      </c>
      <c r="O33" s="64" t="s">
        <v>75</v>
      </c>
      <c r="P33" s="64" t="s">
        <v>51</v>
      </c>
      <c r="Q33" s="62" t="s">
        <v>52</v>
      </c>
      <c r="R33" s="63">
        <f t="shared" si="2"/>
        <v>407825</v>
      </c>
      <c r="S33" s="63">
        <f t="shared" si="3"/>
        <v>367042.5</v>
      </c>
      <c r="T33" s="63">
        <f t="shared" si="4"/>
        <v>40782.5</v>
      </c>
      <c r="U33" s="64" t="s">
        <v>53</v>
      </c>
      <c r="V33" s="65" t="s">
        <v>54</v>
      </c>
    </row>
    <row r="34" spans="1:23" ht="22.5" customHeight="1" x14ac:dyDescent="0.25">
      <c r="A34" s="85"/>
      <c r="B34" s="37" t="s">
        <v>554</v>
      </c>
      <c r="C34" s="16">
        <v>33</v>
      </c>
      <c r="D34" s="86">
        <v>25</v>
      </c>
      <c r="E34" s="64">
        <v>1</v>
      </c>
      <c r="F34" s="64" t="s">
        <v>46</v>
      </c>
      <c r="G34" s="64" t="s">
        <v>94</v>
      </c>
      <c r="H34" s="62" t="s">
        <v>56</v>
      </c>
      <c r="I34" s="62" t="s">
        <v>86</v>
      </c>
      <c r="J34" s="90">
        <v>776</v>
      </c>
      <c r="K34" s="64" t="s">
        <v>5</v>
      </c>
      <c r="L34" s="64" t="s">
        <v>12</v>
      </c>
      <c r="M34" s="64" t="s">
        <v>12</v>
      </c>
      <c r="N34" s="62" t="s">
        <v>422</v>
      </c>
      <c r="O34" s="64" t="s">
        <v>75</v>
      </c>
      <c r="P34" s="64" t="s">
        <v>51</v>
      </c>
      <c r="Q34" s="62" t="s">
        <v>52</v>
      </c>
      <c r="R34" s="63">
        <f t="shared" si="2"/>
        <v>213400</v>
      </c>
      <c r="S34" s="63">
        <f t="shared" si="3"/>
        <v>192060</v>
      </c>
      <c r="T34" s="63">
        <f t="shared" si="4"/>
        <v>21340</v>
      </c>
      <c r="U34" s="64" t="s">
        <v>53</v>
      </c>
      <c r="V34" s="65" t="s">
        <v>54</v>
      </c>
    </row>
    <row r="35" spans="1:23" ht="30" x14ac:dyDescent="0.25">
      <c r="A35" s="85"/>
      <c r="B35" s="37" t="s">
        <v>554</v>
      </c>
      <c r="C35" s="16">
        <v>34</v>
      </c>
      <c r="D35" s="86">
        <v>26</v>
      </c>
      <c r="E35" s="64">
        <v>1</v>
      </c>
      <c r="F35" s="64" t="s">
        <v>46</v>
      </c>
      <c r="G35" s="64" t="s">
        <v>95</v>
      </c>
      <c r="H35" s="62" t="s">
        <v>96</v>
      </c>
      <c r="I35" s="62" t="s">
        <v>86</v>
      </c>
      <c r="J35" s="90">
        <v>1474</v>
      </c>
      <c r="K35" s="64" t="s">
        <v>5</v>
      </c>
      <c r="L35" s="64" t="s">
        <v>12</v>
      </c>
      <c r="M35" s="64" t="s">
        <v>12</v>
      </c>
      <c r="N35" s="62" t="s">
        <v>87</v>
      </c>
      <c r="O35" s="64" t="s">
        <v>75</v>
      </c>
      <c r="P35" s="64" t="s">
        <v>51</v>
      </c>
      <c r="Q35" s="62" t="s">
        <v>52</v>
      </c>
      <c r="R35" s="63">
        <f t="shared" si="2"/>
        <v>405350</v>
      </c>
      <c r="S35" s="63">
        <f t="shared" si="3"/>
        <v>364815</v>
      </c>
      <c r="T35" s="63">
        <f t="shared" si="4"/>
        <v>40535</v>
      </c>
      <c r="U35" s="64" t="s">
        <v>53</v>
      </c>
      <c r="V35" s="65" t="s">
        <v>54</v>
      </c>
    </row>
    <row r="36" spans="1:23" ht="30.75" customHeight="1" x14ac:dyDescent="0.25">
      <c r="A36" s="85"/>
      <c r="B36" s="37" t="s">
        <v>554</v>
      </c>
      <c r="C36" s="16">
        <v>35</v>
      </c>
      <c r="D36" s="86">
        <v>27</v>
      </c>
      <c r="E36" s="64">
        <v>1</v>
      </c>
      <c r="F36" s="64" t="s">
        <v>46</v>
      </c>
      <c r="G36" s="64" t="s">
        <v>97</v>
      </c>
      <c r="H36" s="62" t="s">
        <v>60</v>
      </c>
      <c r="I36" s="62" t="s">
        <v>86</v>
      </c>
      <c r="J36" s="90">
        <v>1438</v>
      </c>
      <c r="K36" s="64" t="s">
        <v>5</v>
      </c>
      <c r="L36" s="64" t="s">
        <v>12</v>
      </c>
      <c r="M36" s="64" t="s">
        <v>12</v>
      </c>
      <c r="N36" s="62" t="s">
        <v>422</v>
      </c>
      <c r="O36" s="64" t="s">
        <v>75</v>
      </c>
      <c r="P36" s="64" t="s">
        <v>51</v>
      </c>
      <c r="Q36" s="62" t="s">
        <v>52</v>
      </c>
      <c r="R36" s="63">
        <f t="shared" si="2"/>
        <v>395450</v>
      </c>
      <c r="S36" s="63">
        <f t="shared" si="3"/>
        <v>355905</v>
      </c>
      <c r="T36" s="63">
        <f t="shared" si="4"/>
        <v>39545</v>
      </c>
      <c r="U36" s="64" t="s">
        <v>53</v>
      </c>
      <c r="V36" s="65" t="s">
        <v>54</v>
      </c>
    </row>
    <row r="37" spans="1:23" ht="30" x14ac:dyDescent="0.25">
      <c r="A37" s="79" t="s">
        <v>103</v>
      </c>
      <c r="B37" s="154" t="s">
        <v>520</v>
      </c>
      <c r="C37" s="282">
        <v>36</v>
      </c>
      <c r="D37" s="282">
        <v>1</v>
      </c>
      <c r="E37" s="282">
        <v>7</v>
      </c>
      <c r="F37" s="31" t="s">
        <v>103</v>
      </c>
      <c r="G37" s="31" t="s">
        <v>114</v>
      </c>
      <c r="H37" s="28" t="s">
        <v>115</v>
      </c>
      <c r="I37" s="28" t="s">
        <v>116</v>
      </c>
      <c r="J37" s="27">
        <v>22000</v>
      </c>
      <c r="K37" s="31" t="s">
        <v>5</v>
      </c>
      <c r="L37" s="31" t="s">
        <v>12</v>
      </c>
      <c r="M37" s="31" t="s">
        <v>5</v>
      </c>
      <c r="N37" s="31" t="s">
        <v>334</v>
      </c>
      <c r="O37" s="31" t="s">
        <v>63</v>
      </c>
      <c r="P37" s="28" t="s">
        <v>117</v>
      </c>
      <c r="Q37" s="28" t="s">
        <v>261</v>
      </c>
      <c r="R37" s="27">
        <v>5010000</v>
      </c>
      <c r="S37" s="27">
        <v>5010000</v>
      </c>
      <c r="T37" s="42"/>
      <c r="U37" s="42"/>
      <c r="V37" s="31"/>
    </row>
    <row r="38" spans="1:23" ht="51" customHeight="1" x14ac:dyDescent="0.25">
      <c r="A38" s="197"/>
      <c r="B38" s="154" t="s">
        <v>520</v>
      </c>
      <c r="C38" s="283"/>
      <c r="D38" s="283"/>
      <c r="E38" s="283"/>
      <c r="F38" s="31" t="s">
        <v>103</v>
      </c>
      <c r="G38" s="31" t="s">
        <v>118</v>
      </c>
      <c r="H38" s="28" t="s">
        <v>119</v>
      </c>
      <c r="I38" s="28" t="s">
        <v>116</v>
      </c>
      <c r="J38" s="27">
        <v>540</v>
      </c>
      <c r="K38" s="31" t="s">
        <v>5</v>
      </c>
      <c r="L38" s="31" t="s">
        <v>12</v>
      </c>
      <c r="M38" s="31" t="s">
        <v>5</v>
      </c>
      <c r="N38" s="31" t="s">
        <v>334</v>
      </c>
      <c r="O38" s="31" t="s">
        <v>63</v>
      </c>
      <c r="P38" s="28" t="s">
        <v>120</v>
      </c>
      <c r="Q38" s="28" t="s">
        <v>261</v>
      </c>
      <c r="R38" s="27">
        <v>115000</v>
      </c>
      <c r="S38" s="27">
        <v>115000</v>
      </c>
      <c r="T38" s="42"/>
      <c r="U38" s="42"/>
      <c r="V38" s="31"/>
      <c r="W38" s="88"/>
    </row>
    <row r="39" spans="1:23" ht="37.5" customHeight="1" x14ac:dyDescent="0.25">
      <c r="A39" s="197"/>
      <c r="B39" s="154" t="s">
        <v>520</v>
      </c>
      <c r="C39" s="283"/>
      <c r="D39" s="283"/>
      <c r="E39" s="283"/>
      <c r="F39" s="31" t="s">
        <v>103</v>
      </c>
      <c r="G39" s="31" t="s">
        <v>121</v>
      </c>
      <c r="H39" s="28" t="s">
        <v>115</v>
      </c>
      <c r="I39" s="28" t="s">
        <v>116</v>
      </c>
      <c r="J39" s="27">
        <v>7377</v>
      </c>
      <c r="K39" s="31" t="s">
        <v>5</v>
      </c>
      <c r="L39" s="31" t="s">
        <v>12</v>
      </c>
      <c r="M39" s="31" t="s">
        <v>5</v>
      </c>
      <c r="N39" s="31" t="s">
        <v>334</v>
      </c>
      <c r="O39" s="31" t="s">
        <v>63</v>
      </c>
      <c r="P39" s="28" t="s">
        <v>122</v>
      </c>
      <c r="Q39" s="28" t="s">
        <v>261</v>
      </c>
      <c r="R39" s="27">
        <v>963000</v>
      </c>
      <c r="S39" s="27">
        <v>963000</v>
      </c>
      <c r="T39" s="42"/>
      <c r="U39" s="42"/>
      <c r="V39" s="31"/>
    </row>
    <row r="40" spans="1:23" ht="30" x14ac:dyDescent="0.25">
      <c r="A40" s="197"/>
      <c r="B40" s="154" t="s">
        <v>520</v>
      </c>
      <c r="C40" s="283"/>
      <c r="D40" s="283"/>
      <c r="E40" s="283"/>
      <c r="F40" s="31" t="s">
        <v>103</v>
      </c>
      <c r="G40" s="31" t="s">
        <v>123</v>
      </c>
      <c r="H40" s="28" t="s">
        <v>124</v>
      </c>
      <c r="I40" s="28" t="s">
        <v>125</v>
      </c>
      <c r="J40" s="27">
        <v>910</v>
      </c>
      <c r="K40" s="31" t="s">
        <v>5</v>
      </c>
      <c r="L40" s="31" t="s">
        <v>12</v>
      </c>
      <c r="M40" s="31" t="s">
        <v>5</v>
      </c>
      <c r="N40" s="31" t="s">
        <v>334</v>
      </c>
      <c r="O40" s="31" t="s">
        <v>63</v>
      </c>
      <c r="P40" s="28" t="s">
        <v>126</v>
      </c>
      <c r="Q40" s="28" t="s">
        <v>261</v>
      </c>
      <c r="R40" s="27">
        <v>235000</v>
      </c>
      <c r="S40" s="27">
        <v>235000</v>
      </c>
      <c r="T40" s="42"/>
      <c r="U40" s="42"/>
      <c r="V40" s="31"/>
    </row>
    <row r="41" spans="1:23" ht="28.5" customHeight="1" x14ac:dyDescent="0.25">
      <c r="A41" s="197"/>
      <c r="B41" s="154" t="s">
        <v>520</v>
      </c>
      <c r="C41" s="283"/>
      <c r="D41" s="283"/>
      <c r="E41" s="283"/>
      <c r="F41" s="31" t="s">
        <v>103</v>
      </c>
      <c r="G41" s="31" t="s">
        <v>127</v>
      </c>
      <c r="H41" s="28" t="s">
        <v>128</v>
      </c>
      <c r="I41" s="28" t="s">
        <v>116</v>
      </c>
      <c r="J41" s="27">
        <v>1340</v>
      </c>
      <c r="K41" s="31" t="s">
        <v>12</v>
      </c>
      <c r="L41" s="31" t="s">
        <v>12</v>
      </c>
      <c r="M41" s="31" t="s">
        <v>5</v>
      </c>
      <c r="N41" s="31" t="s">
        <v>334</v>
      </c>
      <c r="O41" s="31" t="s">
        <v>63</v>
      </c>
      <c r="P41" s="28" t="s">
        <v>51</v>
      </c>
      <c r="Q41" s="28" t="s">
        <v>261</v>
      </c>
      <c r="R41" s="27">
        <v>186000</v>
      </c>
      <c r="S41" s="27">
        <v>186000</v>
      </c>
      <c r="T41" s="42"/>
      <c r="U41" s="42"/>
      <c r="V41" s="31"/>
    </row>
    <row r="42" spans="1:23" ht="30.75" customHeight="1" x14ac:dyDescent="0.25">
      <c r="A42" s="197"/>
      <c r="B42" s="154" t="s">
        <v>520</v>
      </c>
      <c r="C42" s="283"/>
      <c r="D42" s="283"/>
      <c r="E42" s="283"/>
      <c r="F42" s="31" t="s">
        <v>103</v>
      </c>
      <c r="G42" s="31" t="s">
        <v>129</v>
      </c>
      <c r="H42" s="28" t="s">
        <v>130</v>
      </c>
      <c r="I42" s="28" t="s">
        <v>116</v>
      </c>
      <c r="J42" s="27">
        <v>1560</v>
      </c>
      <c r="K42" s="31" t="s">
        <v>12</v>
      </c>
      <c r="L42" s="31" t="s">
        <v>12</v>
      </c>
      <c r="M42" s="31" t="s">
        <v>5</v>
      </c>
      <c r="N42" s="31" t="s">
        <v>334</v>
      </c>
      <c r="O42" s="31" t="s">
        <v>63</v>
      </c>
      <c r="P42" s="28" t="s">
        <v>51</v>
      </c>
      <c r="Q42" s="28" t="s">
        <v>261</v>
      </c>
      <c r="R42" s="27">
        <v>385000</v>
      </c>
      <c r="S42" s="27">
        <v>385000</v>
      </c>
      <c r="T42" s="42"/>
      <c r="U42" s="42"/>
      <c r="V42" s="31"/>
    </row>
    <row r="43" spans="1:23" ht="29.25" customHeight="1" x14ac:dyDescent="0.25">
      <c r="A43" s="197"/>
      <c r="B43" s="154" t="s">
        <v>520</v>
      </c>
      <c r="C43" s="284"/>
      <c r="D43" s="284"/>
      <c r="E43" s="284"/>
      <c r="F43" s="31" t="s">
        <v>103</v>
      </c>
      <c r="G43" s="31" t="s">
        <v>131</v>
      </c>
      <c r="H43" s="28" t="s">
        <v>132</v>
      </c>
      <c r="I43" s="28" t="s">
        <v>116</v>
      </c>
      <c r="J43" s="27">
        <v>1124</v>
      </c>
      <c r="K43" s="31" t="s">
        <v>12</v>
      </c>
      <c r="L43" s="31" t="s">
        <v>12</v>
      </c>
      <c r="M43" s="31" t="s">
        <v>5</v>
      </c>
      <c r="N43" s="31" t="s">
        <v>334</v>
      </c>
      <c r="O43" s="31" t="s">
        <v>63</v>
      </c>
      <c r="P43" s="28" t="s">
        <v>51</v>
      </c>
      <c r="Q43" s="28" t="s">
        <v>261</v>
      </c>
      <c r="R43" s="27">
        <v>272000</v>
      </c>
      <c r="S43" s="27">
        <v>272000</v>
      </c>
      <c r="T43" s="42"/>
      <c r="U43" s="160"/>
      <c r="V43" s="31"/>
    </row>
    <row r="44" spans="1:23" ht="33.75" customHeight="1" x14ac:dyDescent="0.25">
      <c r="A44" s="198"/>
      <c r="B44" s="153" t="s">
        <v>522</v>
      </c>
      <c r="C44" s="31">
        <v>37</v>
      </c>
      <c r="D44" s="31">
        <v>2</v>
      </c>
      <c r="E44" s="31">
        <v>1</v>
      </c>
      <c r="F44" s="31" t="s">
        <v>103</v>
      </c>
      <c r="G44" s="31" t="s">
        <v>179</v>
      </c>
      <c r="H44" s="28" t="s">
        <v>180</v>
      </c>
      <c r="I44" s="28" t="s">
        <v>181</v>
      </c>
      <c r="J44" s="27">
        <v>13105</v>
      </c>
      <c r="K44" s="31" t="s">
        <v>5</v>
      </c>
      <c r="L44" s="31" t="s">
        <v>12</v>
      </c>
      <c r="M44" s="31" t="s">
        <v>12</v>
      </c>
      <c r="N44" s="28" t="s">
        <v>571</v>
      </c>
      <c r="O44" s="31" t="s">
        <v>75</v>
      </c>
      <c r="P44" s="28"/>
      <c r="Q44" s="28" t="s">
        <v>521</v>
      </c>
      <c r="R44" s="26">
        <v>4332341.3899999997</v>
      </c>
      <c r="S44" s="26">
        <v>1098787</v>
      </c>
      <c r="T44" s="176"/>
      <c r="U44" s="177"/>
      <c r="V44" s="31"/>
    </row>
    <row r="45" spans="1:23" ht="30" x14ac:dyDescent="0.25">
      <c r="A45" s="198"/>
      <c r="B45" s="153" t="s">
        <v>522</v>
      </c>
      <c r="C45" s="31">
        <v>38</v>
      </c>
      <c r="D45" s="31">
        <v>3</v>
      </c>
      <c r="E45" s="31">
        <v>1</v>
      </c>
      <c r="F45" s="31" t="s">
        <v>103</v>
      </c>
      <c r="G45" s="31" t="s">
        <v>105</v>
      </c>
      <c r="H45" s="28" t="s">
        <v>106</v>
      </c>
      <c r="I45" s="28" t="s">
        <v>107</v>
      </c>
      <c r="J45" s="27">
        <v>36609.199999999997</v>
      </c>
      <c r="K45" s="31" t="s">
        <v>5</v>
      </c>
      <c r="L45" s="31" t="s">
        <v>12</v>
      </c>
      <c r="M45" s="31" t="s">
        <v>12</v>
      </c>
      <c r="N45" s="31" t="s">
        <v>186</v>
      </c>
      <c r="O45" s="31" t="s">
        <v>104</v>
      </c>
      <c r="P45" s="28" t="s">
        <v>108</v>
      </c>
      <c r="Q45" s="28" t="s">
        <v>523</v>
      </c>
      <c r="R45" s="27">
        <v>49863880</v>
      </c>
      <c r="S45" s="27">
        <v>49843880</v>
      </c>
      <c r="T45" s="42"/>
      <c r="U45" s="42"/>
      <c r="V45" s="31"/>
    </row>
    <row r="46" spans="1:23" ht="75" x14ac:dyDescent="0.25">
      <c r="A46" s="175"/>
      <c r="B46" s="1" t="s">
        <v>520</v>
      </c>
      <c r="C46" s="180">
        <v>39</v>
      </c>
      <c r="D46" s="180">
        <v>4</v>
      </c>
      <c r="E46" s="180">
        <v>1</v>
      </c>
      <c r="F46" s="31" t="s">
        <v>103</v>
      </c>
      <c r="G46" s="31">
        <v>400</v>
      </c>
      <c r="H46" s="28" t="s">
        <v>336</v>
      </c>
      <c r="I46" s="28" t="s">
        <v>310</v>
      </c>
      <c r="J46" s="27">
        <v>3925.6</v>
      </c>
      <c r="K46" s="31" t="s">
        <v>5</v>
      </c>
      <c r="L46" s="31" t="s">
        <v>12</v>
      </c>
      <c r="M46" s="31" t="s">
        <v>12</v>
      </c>
      <c r="N46" s="28" t="s">
        <v>337</v>
      </c>
      <c r="O46" s="31" t="s">
        <v>104</v>
      </c>
      <c r="P46" s="28"/>
      <c r="Q46" s="28" t="s">
        <v>261</v>
      </c>
      <c r="R46" s="35">
        <v>1704016</v>
      </c>
      <c r="S46" s="35">
        <v>1704016</v>
      </c>
      <c r="T46" s="31"/>
      <c r="U46" s="161"/>
      <c r="V46" s="28" t="s">
        <v>524</v>
      </c>
    </row>
    <row r="47" spans="1:23" ht="75" x14ac:dyDescent="0.25">
      <c r="A47" s="175"/>
      <c r="B47" s="1" t="s">
        <v>520</v>
      </c>
      <c r="C47" s="31">
        <v>40</v>
      </c>
      <c r="D47" s="31">
        <v>5</v>
      </c>
      <c r="E47" s="31">
        <v>1</v>
      </c>
      <c r="F47" s="31" t="s">
        <v>103</v>
      </c>
      <c r="G47" s="31" t="s">
        <v>109</v>
      </c>
      <c r="H47" s="28" t="s">
        <v>110</v>
      </c>
      <c r="I47" s="28" t="s">
        <v>111</v>
      </c>
      <c r="J47" s="27">
        <v>8545</v>
      </c>
      <c r="K47" s="31" t="s">
        <v>5</v>
      </c>
      <c r="L47" s="31" t="s">
        <v>12</v>
      </c>
      <c r="M47" s="31" t="s">
        <v>12</v>
      </c>
      <c r="N47" s="28" t="s">
        <v>337</v>
      </c>
      <c r="O47" s="31" t="s">
        <v>112</v>
      </c>
      <c r="P47" s="28" t="s">
        <v>113</v>
      </c>
      <c r="Q47" s="28" t="s">
        <v>526</v>
      </c>
      <c r="R47" s="35">
        <v>5656199.3499999996</v>
      </c>
      <c r="S47" s="35">
        <v>4500000</v>
      </c>
      <c r="T47" s="42"/>
      <c r="U47" s="42"/>
      <c r="V47" s="33" t="s">
        <v>330</v>
      </c>
    </row>
    <row r="48" spans="1:23" ht="30" x14ac:dyDescent="0.25">
      <c r="A48" s="175"/>
      <c r="B48" s="1" t="s">
        <v>520</v>
      </c>
      <c r="C48" s="282">
        <v>41</v>
      </c>
      <c r="D48" s="282">
        <v>6</v>
      </c>
      <c r="E48" s="31">
        <v>2</v>
      </c>
      <c r="F48" s="31" t="s">
        <v>103</v>
      </c>
      <c r="G48" s="28" t="s">
        <v>169</v>
      </c>
      <c r="H48" s="28" t="s">
        <v>170</v>
      </c>
      <c r="I48" s="28" t="s">
        <v>171</v>
      </c>
      <c r="J48" s="27">
        <v>4998</v>
      </c>
      <c r="K48" s="31" t="s">
        <v>5</v>
      </c>
      <c r="L48" s="31" t="s">
        <v>5</v>
      </c>
      <c r="M48" s="31" t="s">
        <v>5</v>
      </c>
      <c r="N48" s="28" t="s">
        <v>525</v>
      </c>
      <c r="O48" s="31" t="s">
        <v>50</v>
      </c>
      <c r="P48" s="28" t="s">
        <v>172</v>
      </c>
      <c r="Q48" s="29" t="s">
        <v>261</v>
      </c>
      <c r="R48" s="288">
        <v>12157051.02</v>
      </c>
      <c r="S48" s="280" t="s">
        <v>527</v>
      </c>
      <c r="T48" s="42"/>
      <c r="U48" s="42"/>
      <c r="V48" s="31" t="s">
        <v>528</v>
      </c>
    </row>
    <row r="49" spans="1:22" ht="30" x14ac:dyDescent="0.25">
      <c r="A49" s="175"/>
      <c r="B49" s="1" t="s">
        <v>520</v>
      </c>
      <c r="C49" s="284"/>
      <c r="D49" s="284"/>
      <c r="E49" s="31">
        <v>1</v>
      </c>
      <c r="F49" s="31" t="s">
        <v>103</v>
      </c>
      <c r="G49" s="31" t="s">
        <v>173</v>
      </c>
      <c r="H49" s="28" t="s">
        <v>174</v>
      </c>
      <c r="I49" s="28" t="s">
        <v>175</v>
      </c>
      <c r="J49" s="27">
        <v>12239</v>
      </c>
      <c r="K49" s="31" t="s">
        <v>5</v>
      </c>
      <c r="L49" s="31" t="s">
        <v>12</v>
      </c>
      <c r="M49" s="31" t="s">
        <v>5</v>
      </c>
      <c r="N49" s="28" t="s">
        <v>525</v>
      </c>
      <c r="O49" s="31" t="s">
        <v>50</v>
      </c>
      <c r="P49" s="28" t="s">
        <v>176</v>
      </c>
      <c r="Q49" s="29" t="s">
        <v>261</v>
      </c>
      <c r="R49" s="289"/>
      <c r="S49" s="281"/>
      <c r="T49" s="42"/>
      <c r="U49" s="42"/>
      <c r="V49" s="31" t="s">
        <v>528</v>
      </c>
    </row>
    <row r="50" spans="1:22" ht="75" x14ac:dyDescent="0.25">
      <c r="A50" s="175"/>
      <c r="B50" s="1" t="s">
        <v>520</v>
      </c>
      <c r="C50" s="31">
        <v>42</v>
      </c>
      <c r="D50" s="31">
        <v>7</v>
      </c>
      <c r="E50" s="31">
        <v>1</v>
      </c>
      <c r="F50" s="31" t="s">
        <v>103</v>
      </c>
      <c r="G50" s="31">
        <v>1540</v>
      </c>
      <c r="H50" s="28" t="s">
        <v>133</v>
      </c>
      <c r="I50" s="28" t="s">
        <v>134</v>
      </c>
      <c r="J50" s="27">
        <v>4851.05</v>
      </c>
      <c r="K50" s="31" t="s">
        <v>5</v>
      </c>
      <c r="L50" s="31" t="s">
        <v>5</v>
      </c>
      <c r="M50" s="31" t="s">
        <v>5</v>
      </c>
      <c r="N50" s="28" t="s">
        <v>335</v>
      </c>
      <c r="O50" s="31">
        <v>2021</v>
      </c>
      <c r="P50" s="28" t="s">
        <v>135</v>
      </c>
      <c r="Q50" s="28" t="s">
        <v>261</v>
      </c>
      <c r="R50" s="26">
        <v>13687318</v>
      </c>
      <c r="S50" s="26">
        <v>13687318</v>
      </c>
      <c r="T50" s="42"/>
      <c r="U50" s="42"/>
      <c r="V50" s="31"/>
    </row>
    <row r="51" spans="1:22" ht="45" x14ac:dyDescent="0.25">
      <c r="A51" s="197"/>
      <c r="B51" s="153" t="s">
        <v>522</v>
      </c>
      <c r="C51" s="31">
        <v>43</v>
      </c>
      <c r="D51" s="181">
        <v>8</v>
      </c>
      <c r="E51" s="31">
        <v>1</v>
      </c>
      <c r="F51" s="31" t="s">
        <v>103</v>
      </c>
      <c r="G51" s="31" t="s">
        <v>177</v>
      </c>
      <c r="H51" s="28" t="s">
        <v>306</v>
      </c>
      <c r="I51" s="28" t="s">
        <v>307</v>
      </c>
      <c r="J51" s="27">
        <v>1947.8</v>
      </c>
      <c r="K51" s="31" t="s">
        <v>5</v>
      </c>
      <c r="L51" s="31" t="s">
        <v>5</v>
      </c>
      <c r="M51" s="31" t="s">
        <v>5</v>
      </c>
      <c r="N51" s="28" t="s">
        <v>529</v>
      </c>
      <c r="O51" s="31" t="s">
        <v>348</v>
      </c>
      <c r="P51" s="31" t="s">
        <v>178</v>
      </c>
      <c r="Q51" s="28" t="s">
        <v>340</v>
      </c>
      <c r="R51" s="35">
        <v>1168000</v>
      </c>
      <c r="S51" s="35"/>
      <c r="T51" s="31"/>
      <c r="U51" s="42"/>
      <c r="V51" s="31"/>
    </row>
    <row r="52" spans="1:22" ht="45" x14ac:dyDescent="0.25">
      <c r="A52" s="197"/>
      <c r="B52" s="153" t="s">
        <v>522</v>
      </c>
      <c r="C52" s="31">
        <v>44</v>
      </c>
      <c r="D52" s="181">
        <v>9</v>
      </c>
      <c r="E52" s="31">
        <v>1</v>
      </c>
      <c r="F52" s="31" t="s">
        <v>103</v>
      </c>
      <c r="G52" s="31" t="s">
        <v>308</v>
      </c>
      <c r="H52" s="28" t="s">
        <v>309</v>
      </c>
      <c r="I52" s="28" t="s">
        <v>307</v>
      </c>
      <c r="J52" s="27">
        <v>705.3</v>
      </c>
      <c r="K52" s="31" t="s">
        <v>5</v>
      </c>
      <c r="L52" s="31" t="s">
        <v>5</v>
      </c>
      <c r="M52" s="31" t="s">
        <v>5</v>
      </c>
      <c r="N52" s="28" t="s">
        <v>529</v>
      </c>
      <c r="O52" s="31" t="s">
        <v>348</v>
      </c>
      <c r="P52" s="31" t="s">
        <v>178</v>
      </c>
      <c r="Q52" s="28" t="s">
        <v>340</v>
      </c>
      <c r="R52" s="35">
        <v>352000</v>
      </c>
      <c r="S52" s="35"/>
      <c r="T52" s="31"/>
      <c r="U52" s="42"/>
      <c r="V52" s="31"/>
    </row>
    <row r="53" spans="1:22" ht="60" x14ac:dyDescent="0.25">
      <c r="A53" s="48"/>
      <c r="B53" s="6" t="s">
        <v>520</v>
      </c>
      <c r="C53" s="16">
        <v>45</v>
      </c>
      <c r="D53" s="16">
        <v>10</v>
      </c>
      <c r="E53" s="16">
        <v>1</v>
      </c>
      <c r="F53" s="16" t="s">
        <v>103</v>
      </c>
      <c r="G53" s="16" t="s">
        <v>136</v>
      </c>
      <c r="H53" s="17" t="s">
        <v>137</v>
      </c>
      <c r="I53" s="17" t="s">
        <v>138</v>
      </c>
      <c r="J53" s="39">
        <v>1878</v>
      </c>
      <c r="K53" s="16" t="s">
        <v>5</v>
      </c>
      <c r="L53" s="16" t="s">
        <v>12</v>
      </c>
      <c r="M53" s="16" t="s">
        <v>12</v>
      </c>
      <c r="N53" s="17" t="s">
        <v>317</v>
      </c>
      <c r="O53" s="16" t="s">
        <v>139</v>
      </c>
      <c r="P53" s="17" t="s">
        <v>140</v>
      </c>
      <c r="Q53" s="17" t="s">
        <v>182</v>
      </c>
      <c r="R53" s="18">
        <v>467103.84</v>
      </c>
      <c r="S53" s="19" t="s">
        <v>183</v>
      </c>
      <c r="T53" s="128"/>
      <c r="U53" s="128"/>
      <c r="V53" s="16"/>
    </row>
    <row r="54" spans="1:22" ht="60" x14ac:dyDescent="0.25">
      <c r="A54" s="48"/>
      <c r="B54" s="6" t="s">
        <v>520</v>
      </c>
      <c r="C54" s="16">
        <v>46</v>
      </c>
      <c r="D54" s="16">
        <v>11</v>
      </c>
      <c r="E54" s="16">
        <v>1</v>
      </c>
      <c r="F54" s="16" t="s">
        <v>103</v>
      </c>
      <c r="G54" s="16" t="s">
        <v>141</v>
      </c>
      <c r="H54" s="17" t="s">
        <v>142</v>
      </c>
      <c r="I54" s="17" t="s">
        <v>143</v>
      </c>
      <c r="J54" s="39">
        <v>4095</v>
      </c>
      <c r="K54" s="16" t="s">
        <v>12</v>
      </c>
      <c r="L54" s="87" t="s">
        <v>12</v>
      </c>
      <c r="M54" s="87" t="s">
        <v>12</v>
      </c>
      <c r="N54" s="17" t="s">
        <v>318</v>
      </c>
      <c r="O54" s="16" t="s">
        <v>139</v>
      </c>
      <c r="P54" s="17" t="s">
        <v>144</v>
      </c>
      <c r="Q54" s="17" t="s">
        <v>182</v>
      </c>
      <c r="R54" s="18">
        <v>876447.39</v>
      </c>
      <c r="S54" s="19" t="s">
        <v>184</v>
      </c>
      <c r="T54" s="128"/>
      <c r="U54" s="128"/>
      <c r="V54" s="16"/>
    </row>
    <row r="55" spans="1:22" ht="60" x14ac:dyDescent="0.25">
      <c r="A55" s="48"/>
      <c r="B55" s="6" t="s">
        <v>520</v>
      </c>
      <c r="C55" s="16">
        <v>47</v>
      </c>
      <c r="D55" s="16">
        <v>12</v>
      </c>
      <c r="E55" s="59">
        <v>1</v>
      </c>
      <c r="F55" s="59" t="s">
        <v>103</v>
      </c>
      <c r="G55" s="16" t="s">
        <v>145</v>
      </c>
      <c r="H55" s="17" t="s">
        <v>146</v>
      </c>
      <c r="I55" s="17" t="s">
        <v>147</v>
      </c>
      <c r="J55" s="39">
        <v>669</v>
      </c>
      <c r="K55" s="16" t="s">
        <v>5</v>
      </c>
      <c r="L55" s="59" t="s">
        <v>12</v>
      </c>
      <c r="M55" s="59" t="s">
        <v>12</v>
      </c>
      <c r="N55" s="34" t="s">
        <v>319</v>
      </c>
      <c r="O55" s="16" t="s">
        <v>139</v>
      </c>
      <c r="P55" s="17" t="s">
        <v>148</v>
      </c>
      <c r="Q55" s="17" t="s">
        <v>182</v>
      </c>
      <c r="R55" s="20">
        <v>100558.5</v>
      </c>
      <c r="S55" s="21" t="s">
        <v>185</v>
      </c>
      <c r="T55" s="128"/>
      <c r="U55" s="128"/>
      <c r="V55" s="16"/>
    </row>
    <row r="56" spans="1:22" ht="60" x14ac:dyDescent="0.25">
      <c r="A56" s="48"/>
      <c r="B56" s="6" t="s">
        <v>514</v>
      </c>
      <c r="C56" s="16">
        <v>48</v>
      </c>
      <c r="D56" s="16">
        <v>13</v>
      </c>
      <c r="E56" s="16">
        <v>1</v>
      </c>
      <c r="F56" s="16" t="s">
        <v>103</v>
      </c>
      <c r="G56" s="16" t="s">
        <v>149</v>
      </c>
      <c r="H56" s="17" t="s">
        <v>150</v>
      </c>
      <c r="I56" s="17" t="s">
        <v>151</v>
      </c>
      <c r="J56" s="39">
        <v>7210.33</v>
      </c>
      <c r="K56" s="16" t="s">
        <v>5</v>
      </c>
      <c r="L56" s="16" t="s">
        <v>12</v>
      </c>
      <c r="M56" s="16" t="s">
        <v>12</v>
      </c>
      <c r="N56" s="17" t="s">
        <v>562</v>
      </c>
      <c r="O56" s="16" t="s">
        <v>215</v>
      </c>
      <c r="P56" s="17" t="s">
        <v>153</v>
      </c>
      <c r="Q56" s="17" t="s">
        <v>530</v>
      </c>
      <c r="R56" s="18">
        <v>2762555.47</v>
      </c>
      <c r="S56" s="19" t="s">
        <v>531</v>
      </c>
      <c r="T56" s="128"/>
      <c r="U56" s="128"/>
      <c r="V56" s="16"/>
    </row>
    <row r="57" spans="1:22" ht="60" x14ac:dyDescent="0.25">
      <c r="A57" s="48"/>
      <c r="B57" s="6" t="s">
        <v>514</v>
      </c>
      <c r="C57" s="16">
        <v>49</v>
      </c>
      <c r="D57" s="16">
        <v>14</v>
      </c>
      <c r="E57" s="16">
        <v>1</v>
      </c>
      <c r="F57" s="16" t="s">
        <v>103</v>
      </c>
      <c r="G57" s="16" t="s">
        <v>154</v>
      </c>
      <c r="H57" s="17" t="s">
        <v>155</v>
      </c>
      <c r="I57" s="17" t="s">
        <v>156</v>
      </c>
      <c r="J57" s="39">
        <v>3188</v>
      </c>
      <c r="K57" s="16" t="s">
        <v>5</v>
      </c>
      <c r="L57" s="16" t="s">
        <v>12</v>
      </c>
      <c r="M57" s="16" t="s">
        <v>12</v>
      </c>
      <c r="N57" s="17" t="s">
        <v>562</v>
      </c>
      <c r="O57" s="16" t="s">
        <v>215</v>
      </c>
      <c r="P57" s="17" t="s">
        <v>157</v>
      </c>
      <c r="Q57" s="17" t="s">
        <v>532</v>
      </c>
      <c r="R57" s="18">
        <v>1533760.76</v>
      </c>
      <c r="S57" s="19" t="s">
        <v>533</v>
      </c>
      <c r="T57" s="128"/>
      <c r="U57" s="128"/>
      <c r="V57" s="16"/>
    </row>
    <row r="58" spans="1:22" ht="60" x14ac:dyDescent="0.25">
      <c r="A58" s="48"/>
      <c r="B58" s="6" t="s">
        <v>520</v>
      </c>
      <c r="C58" s="16">
        <v>50</v>
      </c>
      <c r="D58" s="16">
        <v>15</v>
      </c>
      <c r="E58" s="16">
        <v>1</v>
      </c>
      <c r="F58" s="16" t="s">
        <v>103</v>
      </c>
      <c r="G58" s="16" t="s">
        <v>158</v>
      </c>
      <c r="H58" s="17" t="s">
        <v>159</v>
      </c>
      <c r="I58" s="17" t="s">
        <v>160</v>
      </c>
      <c r="J58" s="39">
        <v>1831</v>
      </c>
      <c r="K58" s="16" t="s">
        <v>5</v>
      </c>
      <c r="L58" s="16" t="s">
        <v>12</v>
      </c>
      <c r="M58" s="16" t="s">
        <v>12</v>
      </c>
      <c r="N58" s="17" t="s">
        <v>152</v>
      </c>
      <c r="O58" s="16" t="s">
        <v>563</v>
      </c>
      <c r="P58" s="17" t="s">
        <v>161</v>
      </c>
      <c r="Q58" s="17" t="s">
        <v>182</v>
      </c>
      <c r="R58" s="18">
        <v>960547</v>
      </c>
      <c r="S58" s="18">
        <v>960547</v>
      </c>
      <c r="T58" s="128"/>
      <c r="U58" s="128"/>
      <c r="V58" s="16"/>
    </row>
    <row r="59" spans="1:22" ht="60" x14ac:dyDescent="0.25">
      <c r="A59" s="48"/>
      <c r="B59" s="6" t="s">
        <v>520</v>
      </c>
      <c r="C59" s="16">
        <v>51</v>
      </c>
      <c r="D59" s="16">
        <v>16</v>
      </c>
      <c r="E59" s="16">
        <v>1</v>
      </c>
      <c r="F59" s="16" t="s">
        <v>103</v>
      </c>
      <c r="G59" s="16" t="s">
        <v>162</v>
      </c>
      <c r="H59" s="17" t="s">
        <v>163</v>
      </c>
      <c r="I59" s="17" t="s">
        <v>164</v>
      </c>
      <c r="J59" s="39">
        <v>678</v>
      </c>
      <c r="K59" s="16" t="s">
        <v>5</v>
      </c>
      <c r="L59" s="16" t="s">
        <v>12</v>
      </c>
      <c r="M59" s="16" t="s">
        <v>12</v>
      </c>
      <c r="N59" s="17" t="s">
        <v>152</v>
      </c>
      <c r="O59" s="16" t="s">
        <v>215</v>
      </c>
      <c r="P59" s="17" t="s">
        <v>165</v>
      </c>
      <c r="Q59" s="17" t="s">
        <v>182</v>
      </c>
      <c r="R59" s="18">
        <v>756036.75</v>
      </c>
      <c r="S59" s="18">
        <v>756036.75</v>
      </c>
      <c r="T59" s="128"/>
      <c r="U59" s="128"/>
      <c r="V59" s="16"/>
    </row>
    <row r="60" spans="1:22" ht="60" x14ac:dyDescent="0.25">
      <c r="A60" s="48"/>
      <c r="B60" s="6" t="s">
        <v>520</v>
      </c>
      <c r="C60" s="16">
        <v>52</v>
      </c>
      <c r="D60" s="16">
        <v>17</v>
      </c>
      <c r="E60" s="16">
        <v>1</v>
      </c>
      <c r="F60" s="16" t="s">
        <v>103</v>
      </c>
      <c r="G60" s="16" t="s">
        <v>166</v>
      </c>
      <c r="H60" s="17" t="s">
        <v>163</v>
      </c>
      <c r="I60" s="17" t="s">
        <v>167</v>
      </c>
      <c r="J60" s="39">
        <v>1627</v>
      </c>
      <c r="K60" s="16" t="s">
        <v>5</v>
      </c>
      <c r="L60" s="16" t="s">
        <v>12</v>
      </c>
      <c r="M60" s="16" t="s">
        <v>12</v>
      </c>
      <c r="N60" s="17" t="s">
        <v>152</v>
      </c>
      <c r="O60" s="16" t="s">
        <v>215</v>
      </c>
      <c r="P60" s="17" t="s">
        <v>168</v>
      </c>
      <c r="Q60" s="17" t="s">
        <v>182</v>
      </c>
      <c r="R60" s="18">
        <v>383961.9</v>
      </c>
      <c r="S60" s="18">
        <v>383961.9</v>
      </c>
      <c r="T60" s="128"/>
      <c r="U60" s="128"/>
      <c r="V60" s="16"/>
    </row>
    <row r="61" spans="1:22" ht="45" x14ac:dyDescent="0.25">
      <c r="A61" s="48"/>
      <c r="B61" s="6" t="s">
        <v>514</v>
      </c>
      <c r="C61" s="16">
        <v>53</v>
      </c>
      <c r="D61" s="16">
        <v>18</v>
      </c>
      <c r="E61" s="16">
        <v>1</v>
      </c>
      <c r="F61" s="16" t="s">
        <v>103</v>
      </c>
      <c r="G61" s="16">
        <v>1230</v>
      </c>
      <c r="H61" s="17" t="s">
        <v>311</v>
      </c>
      <c r="I61" s="17" t="s">
        <v>312</v>
      </c>
      <c r="J61" s="39">
        <v>10282</v>
      </c>
      <c r="K61" s="16" t="s">
        <v>5</v>
      </c>
      <c r="L61" s="16" t="s">
        <v>12</v>
      </c>
      <c r="M61" s="16" t="s">
        <v>12</v>
      </c>
      <c r="N61" s="17" t="s">
        <v>313</v>
      </c>
      <c r="O61" s="17" t="s">
        <v>314</v>
      </c>
      <c r="P61" s="17"/>
      <c r="Q61" s="22"/>
      <c r="R61" s="18">
        <v>3200000</v>
      </c>
      <c r="S61" s="18"/>
      <c r="T61" s="129"/>
      <c r="U61" s="128"/>
      <c r="V61" s="16"/>
    </row>
    <row r="62" spans="1:22" ht="45.75" customHeight="1" x14ac:dyDescent="0.25">
      <c r="A62" s="48"/>
      <c r="B62" s="6" t="s">
        <v>514</v>
      </c>
      <c r="C62" s="16">
        <v>54</v>
      </c>
      <c r="D62" s="16">
        <v>19</v>
      </c>
      <c r="E62" s="16">
        <v>1</v>
      </c>
      <c r="F62" s="16" t="s">
        <v>103</v>
      </c>
      <c r="G62" s="16">
        <v>1209</v>
      </c>
      <c r="H62" s="17" t="s">
        <v>315</v>
      </c>
      <c r="I62" s="17" t="s">
        <v>312</v>
      </c>
      <c r="J62" s="39">
        <v>804</v>
      </c>
      <c r="K62" s="16" t="s">
        <v>12</v>
      </c>
      <c r="L62" s="16" t="s">
        <v>5</v>
      </c>
      <c r="M62" s="16" t="s">
        <v>12</v>
      </c>
      <c r="N62" s="17" t="s">
        <v>313</v>
      </c>
      <c r="O62" s="17" t="s">
        <v>314</v>
      </c>
      <c r="P62" s="17"/>
      <c r="Q62" s="22"/>
      <c r="R62" s="18">
        <v>1350000</v>
      </c>
      <c r="S62" s="18"/>
      <c r="T62" s="129"/>
      <c r="U62" s="128"/>
      <c r="V62" s="16"/>
    </row>
    <row r="63" spans="1:22" ht="45.75" customHeight="1" x14ac:dyDescent="0.25">
      <c r="A63" s="48"/>
      <c r="B63" s="6" t="s">
        <v>514</v>
      </c>
      <c r="C63" s="16">
        <v>55</v>
      </c>
      <c r="D63" s="16">
        <v>20</v>
      </c>
      <c r="E63" s="16">
        <v>1</v>
      </c>
      <c r="F63" s="16" t="s">
        <v>103</v>
      </c>
      <c r="G63" s="16">
        <v>1219</v>
      </c>
      <c r="H63" s="17" t="s">
        <v>316</v>
      </c>
      <c r="I63" s="17" t="s">
        <v>312</v>
      </c>
      <c r="J63" s="39">
        <v>708</v>
      </c>
      <c r="K63" s="16" t="s">
        <v>12</v>
      </c>
      <c r="L63" s="16" t="s">
        <v>5</v>
      </c>
      <c r="M63" s="16" t="s">
        <v>12</v>
      </c>
      <c r="N63" s="17" t="s">
        <v>313</v>
      </c>
      <c r="O63" s="17" t="s">
        <v>314</v>
      </c>
      <c r="P63" s="17"/>
      <c r="Q63" s="22"/>
      <c r="R63" s="18">
        <v>1350000</v>
      </c>
      <c r="S63" s="18"/>
      <c r="T63" s="129"/>
      <c r="U63" s="128"/>
      <c r="V63" s="16"/>
    </row>
    <row r="64" spans="1:22" ht="30" x14ac:dyDescent="0.25">
      <c r="A64" s="130"/>
      <c r="B64" s="1" t="s">
        <v>349</v>
      </c>
      <c r="C64" s="116">
        <v>56</v>
      </c>
      <c r="D64" s="118">
        <v>21</v>
      </c>
      <c r="E64" s="118">
        <v>1</v>
      </c>
      <c r="F64" s="118" t="s">
        <v>103</v>
      </c>
      <c r="G64" s="118"/>
      <c r="H64" s="118" t="s">
        <v>320</v>
      </c>
      <c r="I64" s="118" t="s">
        <v>537</v>
      </c>
      <c r="J64" s="119">
        <v>25000</v>
      </c>
      <c r="K64" s="118" t="s">
        <v>5</v>
      </c>
      <c r="L64" s="118" t="s">
        <v>12</v>
      </c>
      <c r="M64" s="118" t="s">
        <v>12</v>
      </c>
      <c r="N64" s="118" t="s">
        <v>538</v>
      </c>
      <c r="O64" s="118" t="s">
        <v>539</v>
      </c>
      <c r="P64" s="118"/>
      <c r="Q64" s="118" t="s">
        <v>540</v>
      </c>
      <c r="R64" s="119">
        <v>106000000</v>
      </c>
      <c r="S64" s="119" t="s">
        <v>541</v>
      </c>
      <c r="T64" s="118"/>
      <c r="U64" s="118" t="s">
        <v>103</v>
      </c>
      <c r="V64" s="116"/>
    </row>
    <row r="65" spans="1:22" ht="105" x14ac:dyDescent="0.25">
      <c r="A65" s="99"/>
      <c r="B65" s="1" t="s">
        <v>349</v>
      </c>
      <c r="C65" s="116">
        <v>57</v>
      </c>
      <c r="D65" s="118">
        <v>22</v>
      </c>
      <c r="E65" s="132">
        <v>1</v>
      </c>
      <c r="F65" s="132" t="s">
        <v>103</v>
      </c>
      <c r="G65" s="132"/>
      <c r="H65" s="132" t="s">
        <v>534</v>
      </c>
      <c r="I65" s="132" t="s">
        <v>181</v>
      </c>
      <c r="J65" s="162">
        <v>13500</v>
      </c>
      <c r="K65" s="132" t="s">
        <v>5</v>
      </c>
      <c r="L65" s="132" t="s">
        <v>12</v>
      </c>
      <c r="M65" s="132" t="s">
        <v>12</v>
      </c>
      <c r="N65" s="132" t="s">
        <v>535</v>
      </c>
      <c r="O65" s="132" t="s">
        <v>427</v>
      </c>
      <c r="P65" s="132"/>
      <c r="Q65" s="118" t="s">
        <v>540</v>
      </c>
      <c r="R65" s="162">
        <v>54673000</v>
      </c>
      <c r="S65" s="162" t="s">
        <v>542</v>
      </c>
      <c r="T65" s="132"/>
      <c r="U65" s="132" t="s">
        <v>103</v>
      </c>
      <c r="V65" s="116"/>
    </row>
    <row r="66" spans="1:22" ht="45" x14ac:dyDescent="0.25">
      <c r="A66" s="173"/>
      <c r="B66" s="153"/>
      <c r="C66" s="178">
        <v>58</v>
      </c>
      <c r="D66" s="118">
        <v>23</v>
      </c>
      <c r="E66" s="132">
        <v>1</v>
      </c>
      <c r="F66" s="132" t="s">
        <v>103</v>
      </c>
      <c r="G66" s="132"/>
      <c r="H66" s="132" t="s">
        <v>543</v>
      </c>
      <c r="I66" s="132" t="s">
        <v>544</v>
      </c>
      <c r="J66" s="162">
        <v>13000</v>
      </c>
      <c r="K66" s="132" t="s">
        <v>5</v>
      </c>
      <c r="L66" s="132" t="s">
        <v>12</v>
      </c>
      <c r="M66" s="132" t="s">
        <v>12</v>
      </c>
      <c r="N66" s="132" t="s">
        <v>545</v>
      </c>
      <c r="O66" s="132" t="s">
        <v>427</v>
      </c>
      <c r="P66" s="132"/>
      <c r="Q66" s="132"/>
      <c r="R66" s="162">
        <v>42000000</v>
      </c>
      <c r="S66" s="162"/>
      <c r="T66" s="132"/>
      <c r="U66" s="132" t="s">
        <v>103</v>
      </c>
      <c r="V66" s="116"/>
    </row>
    <row r="67" spans="1:22" ht="45" x14ac:dyDescent="0.25">
      <c r="A67" s="80" t="s">
        <v>187</v>
      </c>
      <c r="B67" s="37" t="s">
        <v>554</v>
      </c>
      <c r="C67" s="16">
        <v>59</v>
      </c>
      <c r="D67" s="86">
        <v>1</v>
      </c>
      <c r="E67" s="16">
        <v>1</v>
      </c>
      <c r="F67" s="16" t="s">
        <v>187</v>
      </c>
      <c r="G67" s="36" t="s">
        <v>197</v>
      </c>
      <c r="H67" s="17" t="s">
        <v>211</v>
      </c>
      <c r="I67" s="16" t="s">
        <v>198</v>
      </c>
      <c r="J67" s="39">
        <v>3296.4</v>
      </c>
      <c r="K67" s="16" t="s">
        <v>5</v>
      </c>
      <c r="L67" s="16" t="s">
        <v>12</v>
      </c>
      <c r="M67" s="16" t="s">
        <v>12</v>
      </c>
      <c r="N67" s="17" t="s">
        <v>199</v>
      </c>
      <c r="O67" s="16"/>
      <c r="P67" s="16" t="s">
        <v>200</v>
      </c>
      <c r="Q67" s="17" t="s">
        <v>201</v>
      </c>
      <c r="R67" s="40">
        <v>538171.79</v>
      </c>
      <c r="S67" s="38" t="s">
        <v>213</v>
      </c>
      <c r="T67" s="38"/>
      <c r="U67" s="16" t="s">
        <v>53</v>
      </c>
      <c r="V67" s="17" t="s">
        <v>202</v>
      </c>
    </row>
    <row r="68" spans="1:22" ht="45" x14ac:dyDescent="0.25">
      <c r="A68" s="85"/>
      <c r="B68" s="37" t="s">
        <v>554</v>
      </c>
      <c r="C68" s="16">
        <v>60</v>
      </c>
      <c r="D68" s="86">
        <v>2</v>
      </c>
      <c r="E68" s="16">
        <v>1</v>
      </c>
      <c r="F68" s="16" t="s">
        <v>187</v>
      </c>
      <c r="G68" s="16" t="s">
        <v>203</v>
      </c>
      <c r="H68" s="17" t="s">
        <v>212</v>
      </c>
      <c r="I68" s="16" t="s">
        <v>204</v>
      </c>
      <c r="J68" s="39">
        <v>3442.4</v>
      </c>
      <c r="K68" s="16" t="s">
        <v>5</v>
      </c>
      <c r="L68" s="16" t="s">
        <v>12</v>
      </c>
      <c r="M68" s="16" t="s">
        <v>12</v>
      </c>
      <c r="N68" s="17" t="s">
        <v>199</v>
      </c>
      <c r="O68" s="16"/>
      <c r="P68" s="16" t="s">
        <v>205</v>
      </c>
      <c r="Q68" s="17" t="s">
        <v>201</v>
      </c>
      <c r="R68" s="41">
        <v>831901.26</v>
      </c>
      <c r="S68" s="38" t="s">
        <v>214</v>
      </c>
      <c r="T68" s="38"/>
      <c r="U68" s="16" t="s">
        <v>53</v>
      </c>
      <c r="V68" s="17" t="s">
        <v>202</v>
      </c>
    </row>
    <row r="69" spans="1:22" ht="165" x14ac:dyDescent="0.25">
      <c r="A69" s="80" t="s">
        <v>496</v>
      </c>
      <c r="B69" s="37" t="s">
        <v>45</v>
      </c>
      <c r="C69" s="16">
        <v>61</v>
      </c>
      <c r="D69" s="86">
        <v>1</v>
      </c>
      <c r="E69" s="16">
        <v>1</v>
      </c>
      <c r="F69" s="16" t="s">
        <v>496</v>
      </c>
      <c r="G69" s="16" t="s">
        <v>188</v>
      </c>
      <c r="H69" s="17" t="s">
        <v>292</v>
      </c>
      <c r="I69" s="16" t="s">
        <v>189</v>
      </c>
      <c r="J69" s="39">
        <v>478.81</v>
      </c>
      <c r="K69" s="16" t="s">
        <v>5</v>
      </c>
      <c r="L69" s="16" t="s">
        <v>5</v>
      </c>
      <c r="M69" s="16" t="s">
        <v>5</v>
      </c>
      <c r="N69" s="17" t="s">
        <v>190</v>
      </c>
      <c r="O69" s="16" t="s">
        <v>191</v>
      </c>
      <c r="P69" s="16" t="s">
        <v>51</v>
      </c>
      <c r="Q69" s="22" t="s">
        <v>192</v>
      </c>
      <c r="R69" s="19" t="s">
        <v>193</v>
      </c>
      <c r="S69" s="19" t="s">
        <v>194</v>
      </c>
      <c r="T69" s="19"/>
      <c r="U69" s="16" t="s">
        <v>195</v>
      </c>
      <c r="V69" s="17" t="s">
        <v>196</v>
      </c>
    </row>
    <row r="70" spans="1:22" ht="75" x14ac:dyDescent="0.25">
      <c r="A70" s="92"/>
      <c r="B70" s="2" t="s">
        <v>549</v>
      </c>
      <c r="C70" s="16">
        <v>62</v>
      </c>
      <c r="D70" s="86">
        <v>2</v>
      </c>
      <c r="E70" s="16">
        <v>1</v>
      </c>
      <c r="F70" s="16" t="s">
        <v>496</v>
      </c>
      <c r="G70" s="16" t="s">
        <v>206</v>
      </c>
      <c r="H70" s="17" t="s">
        <v>411</v>
      </c>
      <c r="I70" s="16" t="s">
        <v>207</v>
      </c>
      <c r="J70" s="39">
        <v>6125.74</v>
      </c>
      <c r="K70" s="16" t="s">
        <v>12</v>
      </c>
      <c r="L70" s="16" t="s">
        <v>12</v>
      </c>
      <c r="M70" s="16" t="s">
        <v>12</v>
      </c>
      <c r="N70" s="17" t="s">
        <v>208</v>
      </c>
      <c r="O70" s="16">
        <v>2021</v>
      </c>
      <c r="P70" s="16" t="s">
        <v>209</v>
      </c>
      <c r="Q70" s="22" t="s">
        <v>333</v>
      </c>
      <c r="R70" s="19">
        <v>900000</v>
      </c>
      <c r="S70" s="19" t="s">
        <v>210</v>
      </c>
      <c r="T70" s="19"/>
      <c r="U70" s="16" t="s">
        <v>53</v>
      </c>
      <c r="V70" s="16"/>
    </row>
    <row r="71" spans="1:22" ht="75" x14ac:dyDescent="0.25">
      <c r="A71" s="93"/>
      <c r="B71" s="1" t="s">
        <v>514</v>
      </c>
      <c r="C71" s="31">
        <v>63</v>
      </c>
      <c r="D71" s="103">
        <v>3</v>
      </c>
      <c r="E71" s="31">
        <v>4</v>
      </c>
      <c r="F71" s="31" t="s">
        <v>496</v>
      </c>
      <c r="G71" s="28" t="s">
        <v>286</v>
      </c>
      <c r="H71" s="28" t="s">
        <v>273</v>
      </c>
      <c r="I71" s="28" t="s">
        <v>285</v>
      </c>
      <c r="J71" s="27">
        <v>6612.5</v>
      </c>
      <c r="K71" s="31" t="s">
        <v>5</v>
      </c>
      <c r="L71" s="31"/>
      <c r="M71" s="31"/>
      <c r="N71" s="28"/>
      <c r="O71" s="31"/>
      <c r="P71" s="28"/>
      <c r="Q71" s="32" t="s">
        <v>331</v>
      </c>
      <c r="R71" s="27">
        <v>888275.85</v>
      </c>
      <c r="S71" s="35" t="s">
        <v>276</v>
      </c>
      <c r="T71" s="27"/>
      <c r="U71" s="31"/>
      <c r="V71" s="28"/>
    </row>
    <row r="72" spans="1:22" ht="165" x14ac:dyDescent="0.25">
      <c r="A72" s="93"/>
      <c r="B72" s="37" t="s">
        <v>569</v>
      </c>
      <c r="C72" s="31">
        <v>64</v>
      </c>
      <c r="D72" s="103">
        <v>4</v>
      </c>
      <c r="E72" s="31">
        <v>1</v>
      </c>
      <c r="F72" s="31" t="s">
        <v>496</v>
      </c>
      <c r="G72" s="28">
        <v>43</v>
      </c>
      <c r="H72" s="28" t="s">
        <v>293</v>
      </c>
      <c r="I72" s="28" t="s">
        <v>294</v>
      </c>
      <c r="J72" s="27">
        <v>1098.55</v>
      </c>
      <c r="K72" s="31" t="s">
        <v>12</v>
      </c>
      <c r="L72" s="31" t="s">
        <v>12</v>
      </c>
      <c r="M72" s="31" t="s">
        <v>12</v>
      </c>
      <c r="N72" s="28" t="s">
        <v>295</v>
      </c>
      <c r="O72" s="94" t="s">
        <v>296</v>
      </c>
      <c r="P72" s="28"/>
      <c r="Q72" s="32" t="s">
        <v>297</v>
      </c>
      <c r="R72" s="30">
        <v>1539721.79</v>
      </c>
      <c r="S72" s="35" t="s">
        <v>298</v>
      </c>
      <c r="T72" s="27"/>
      <c r="U72" s="31" t="s">
        <v>53</v>
      </c>
      <c r="V72" s="28" t="s">
        <v>299</v>
      </c>
    </row>
    <row r="73" spans="1:22" ht="60" x14ac:dyDescent="0.25">
      <c r="A73" s="71"/>
      <c r="B73" s="2" t="s">
        <v>568</v>
      </c>
      <c r="C73" s="31">
        <v>65</v>
      </c>
      <c r="D73" s="103">
        <v>5</v>
      </c>
      <c r="E73" s="31">
        <v>1</v>
      </c>
      <c r="F73" s="31" t="s">
        <v>496</v>
      </c>
      <c r="G73" s="31" t="s">
        <v>216</v>
      </c>
      <c r="H73" s="28" t="s">
        <v>217</v>
      </c>
      <c r="I73" s="31" t="s">
        <v>218</v>
      </c>
      <c r="J73" s="27">
        <v>7195.7</v>
      </c>
      <c r="K73" s="31" t="s">
        <v>5</v>
      </c>
      <c r="L73" s="31" t="s">
        <v>12</v>
      </c>
      <c r="M73" s="31" t="s">
        <v>12</v>
      </c>
      <c r="N73" s="28" t="s">
        <v>219</v>
      </c>
      <c r="O73" s="31" t="s">
        <v>220</v>
      </c>
      <c r="P73" s="31" t="s">
        <v>221</v>
      </c>
      <c r="Q73" s="29" t="s">
        <v>222</v>
      </c>
      <c r="R73" s="61" t="s">
        <v>225</v>
      </c>
      <c r="S73" s="28" t="s">
        <v>223</v>
      </c>
      <c r="T73" s="31"/>
      <c r="U73" s="31" t="s">
        <v>53</v>
      </c>
      <c r="V73" s="28"/>
    </row>
    <row r="74" spans="1:22" ht="45" x14ac:dyDescent="0.25">
      <c r="A74" s="71"/>
      <c r="B74" s="2" t="s">
        <v>522</v>
      </c>
      <c r="C74" s="116">
        <v>66</v>
      </c>
      <c r="D74" s="121">
        <v>6</v>
      </c>
      <c r="E74" s="118">
        <v>1</v>
      </c>
      <c r="F74" s="118" t="s">
        <v>496</v>
      </c>
      <c r="G74" s="118" t="s">
        <v>436</v>
      </c>
      <c r="H74" s="118" t="s">
        <v>437</v>
      </c>
      <c r="I74" s="118" t="s">
        <v>436</v>
      </c>
      <c r="J74" s="119">
        <v>3355</v>
      </c>
      <c r="K74" s="118" t="s">
        <v>5</v>
      </c>
      <c r="L74" s="118" t="s">
        <v>12</v>
      </c>
      <c r="M74" s="118" t="s">
        <v>12</v>
      </c>
      <c r="N74" s="118" t="s">
        <v>438</v>
      </c>
      <c r="O74" s="118" t="s">
        <v>305</v>
      </c>
      <c r="P74" s="118" t="s">
        <v>436</v>
      </c>
      <c r="Q74" s="118" t="s">
        <v>439</v>
      </c>
      <c r="R74" s="119">
        <v>7512651.1600000001</v>
      </c>
      <c r="S74" s="119" t="s">
        <v>440</v>
      </c>
      <c r="T74" s="122"/>
      <c r="U74" s="118" t="s">
        <v>238</v>
      </c>
      <c r="V74" s="118"/>
    </row>
    <row r="75" spans="1:22" ht="60" x14ac:dyDescent="0.25">
      <c r="A75" s="71"/>
      <c r="B75" s="2" t="s">
        <v>522</v>
      </c>
      <c r="C75" s="116">
        <v>67</v>
      </c>
      <c r="D75" s="121">
        <v>7</v>
      </c>
      <c r="E75" s="118">
        <v>1</v>
      </c>
      <c r="F75" s="118" t="s">
        <v>496</v>
      </c>
      <c r="G75" s="118" t="s">
        <v>436</v>
      </c>
      <c r="H75" s="118" t="s">
        <v>441</v>
      </c>
      <c r="I75" s="118" t="s">
        <v>436</v>
      </c>
      <c r="J75" s="119">
        <v>2320</v>
      </c>
      <c r="K75" s="118" t="s">
        <v>5</v>
      </c>
      <c r="L75" s="118" t="s">
        <v>12</v>
      </c>
      <c r="M75" s="118" t="s">
        <v>12</v>
      </c>
      <c r="N75" s="118" t="s">
        <v>442</v>
      </c>
      <c r="O75" s="118" t="s">
        <v>321</v>
      </c>
      <c r="P75" s="118" t="s">
        <v>436</v>
      </c>
      <c r="Q75" s="118" t="s">
        <v>443</v>
      </c>
      <c r="R75" s="119">
        <v>5775544</v>
      </c>
      <c r="S75" s="119" t="s">
        <v>444</v>
      </c>
      <c r="T75" s="122"/>
      <c r="U75" s="118" t="s">
        <v>238</v>
      </c>
      <c r="V75" s="118"/>
    </row>
    <row r="76" spans="1:22" ht="60" x14ac:dyDescent="0.25">
      <c r="A76" s="71"/>
      <c r="B76" s="2" t="s">
        <v>522</v>
      </c>
      <c r="C76" s="116">
        <v>68</v>
      </c>
      <c r="D76" s="121">
        <v>8</v>
      </c>
      <c r="E76" s="118">
        <v>1</v>
      </c>
      <c r="F76" s="118" t="s">
        <v>496</v>
      </c>
      <c r="G76" s="118" t="s">
        <v>436</v>
      </c>
      <c r="H76" s="118" t="s">
        <v>445</v>
      </c>
      <c r="I76" s="118" t="s">
        <v>436</v>
      </c>
      <c r="J76" s="119">
        <v>2967</v>
      </c>
      <c r="K76" s="118" t="s">
        <v>5</v>
      </c>
      <c r="L76" s="118" t="s">
        <v>12</v>
      </c>
      <c r="M76" s="118" t="s">
        <v>12</v>
      </c>
      <c r="N76" s="118" t="s">
        <v>446</v>
      </c>
      <c r="O76" s="118" t="s">
        <v>75</v>
      </c>
      <c r="P76" s="118" t="s">
        <v>436</v>
      </c>
      <c r="Q76" s="118" t="s">
        <v>447</v>
      </c>
      <c r="R76" s="119">
        <v>3484867.42</v>
      </c>
      <c r="S76" s="119" t="s">
        <v>448</v>
      </c>
      <c r="T76" s="122"/>
      <c r="U76" s="118" t="s">
        <v>238</v>
      </c>
      <c r="V76" s="118"/>
    </row>
    <row r="77" spans="1:22" ht="60" x14ac:dyDescent="0.25">
      <c r="A77" s="71"/>
      <c r="B77" s="2" t="s">
        <v>522</v>
      </c>
      <c r="C77" s="116">
        <v>69</v>
      </c>
      <c r="D77" s="121">
        <v>9</v>
      </c>
      <c r="E77" s="118">
        <v>1</v>
      </c>
      <c r="F77" s="118" t="s">
        <v>496</v>
      </c>
      <c r="G77" s="118" t="s">
        <v>436</v>
      </c>
      <c r="H77" s="118" t="s">
        <v>449</v>
      </c>
      <c r="I77" s="118" t="s">
        <v>436</v>
      </c>
      <c r="J77" s="119">
        <v>1120</v>
      </c>
      <c r="K77" s="118" t="s">
        <v>5</v>
      </c>
      <c r="L77" s="118" t="s">
        <v>12</v>
      </c>
      <c r="M77" s="118" t="s">
        <v>12</v>
      </c>
      <c r="N77" s="118" t="s">
        <v>450</v>
      </c>
      <c r="O77" s="118" t="s">
        <v>104</v>
      </c>
      <c r="P77" s="118" t="s">
        <v>436</v>
      </c>
      <c r="Q77" s="118" t="s">
        <v>451</v>
      </c>
      <c r="R77" s="119">
        <v>1968556.33</v>
      </c>
      <c r="S77" s="119" t="s">
        <v>452</v>
      </c>
      <c r="T77" s="122"/>
      <c r="U77" s="118" t="s">
        <v>238</v>
      </c>
      <c r="V77" s="118"/>
    </row>
    <row r="78" spans="1:22" ht="60" x14ac:dyDescent="0.25">
      <c r="A78" s="71"/>
      <c r="B78" s="2" t="s">
        <v>515</v>
      </c>
      <c r="C78" s="116">
        <v>70</v>
      </c>
      <c r="D78" s="121">
        <v>10</v>
      </c>
      <c r="E78" s="118">
        <v>1</v>
      </c>
      <c r="F78" s="118" t="s">
        <v>496</v>
      </c>
      <c r="G78" s="118" t="s">
        <v>436</v>
      </c>
      <c r="H78" s="118" t="s">
        <v>453</v>
      </c>
      <c r="I78" s="118" t="s">
        <v>436</v>
      </c>
      <c r="J78" s="119">
        <v>1727</v>
      </c>
      <c r="K78" s="118" t="s">
        <v>5</v>
      </c>
      <c r="L78" s="118" t="s">
        <v>12</v>
      </c>
      <c r="M78" s="118" t="s">
        <v>12</v>
      </c>
      <c r="N78" s="118" t="s">
        <v>454</v>
      </c>
      <c r="O78" s="118" t="s">
        <v>50</v>
      </c>
      <c r="P78" s="118" t="s">
        <v>436</v>
      </c>
      <c r="Q78" s="118" t="s">
        <v>455</v>
      </c>
      <c r="R78" s="119">
        <v>3759079.42</v>
      </c>
      <c r="S78" s="119" t="s">
        <v>456</v>
      </c>
      <c r="T78" s="122"/>
      <c r="U78" s="118" t="s">
        <v>238</v>
      </c>
      <c r="V78" s="118"/>
    </row>
    <row r="79" spans="1:22" ht="45" x14ac:dyDescent="0.25">
      <c r="A79" s="71"/>
      <c r="B79" s="2" t="s">
        <v>515</v>
      </c>
      <c r="C79" s="116">
        <v>71</v>
      </c>
      <c r="D79" s="121">
        <v>11</v>
      </c>
      <c r="E79" s="118">
        <v>1</v>
      </c>
      <c r="F79" s="118" t="s">
        <v>496</v>
      </c>
      <c r="G79" s="118" t="s">
        <v>436</v>
      </c>
      <c r="H79" s="118" t="s">
        <v>457</v>
      </c>
      <c r="I79" s="118" t="s">
        <v>436</v>
      </c>
      <c r="J79" s="119">
        <v>9315</v>
      </c>
      <c r="K79" s="118" t="s">
        <v>5</v>
      </c>
      <c r="L79" s="118" t="s">
        <v>12</v>
      </c>
      <c r="M79" s="118" t="s">
        <v>12</v>
      </c>
      <c r="N79" s="118" t="s">
        <v>454</v>
      </c>
      <c r="O79" s="118" t="s">
        <v>50</v>
      </c>
      <c r="P79" s="118" t="s">
        <v>436</v>
      </c>
      <c r="Q79" s="118" t="s">
        <v>458</v>
      </c>
      <c r="R79" s="119">
        <v>14535235.619999999</v>
      </c>
      <c r="S79" s="119" t="s">
        <v>459</v>
      </c>
      <c r="T79" s="122"/>
      <c r="U79" s="118" t="s">
        <v>238</v>
      </c>
      <c r="V79" s="118"/>
    </row>
    <row r="80" spans="1:22" ht="45" x14ac:dyDescent="0.25">
      <c r="A80" s="71"/>
      <c r="B80" s="2" t="s">
        <v>515</v>
      </c>
      <c r="C80" s="116">
        <v>72</v>
      </c>
      <c r="D80" s="121">
        <v>12</v>
      </c>
      <c r="E80" s="118">
        <v>1</v>
      </c>
      <c r="F80" s="118" t="s">
        <v>496</v>
      </c>
      <c r="G80" s="118" t="s">
        <v>436</v>
      </c>
      <c r="H80" s="118" t="s">
        <v>460</v>
      </c>
      <c r="I80" s="118" t="s">
        <v>436</v>
      </c>
      <c r="J80" s="119">
        <v>10035</v>
      </c>
      <c r="K80" s="118" t="s">
        <v>5</v>
      </c>
      <c r="L80" s="118" t="s">
        <v>12</v>
      </c>
      <c r="M80" s="118" t="s">
        <v>12</v>
      </c>
      <c r="N80" s="118" t="s">
        <v>454</v>
      </c>
      <c r="O80" s="118" t="s">
        <v>50</v>
      </c>
      <c r="P80" s="118" t="s">
        <v>436</v>
      </c>
      <c r="Q80" s="118" t="s">
        <v>461</v>
      </c>
      <c r="R80" s="119">
        <v>17126865.84</v>
      </c>
      <c r="S80" s="119" t="s">
        <v>462</v>
      </c>
      <c r="T80" s="122"/>
      <c r="U80" s="118" t="s">
        <v>238</v>
      </c>
      <c r="V80" s="118"/>
    </row>
    <row r="81" spans="1:81" ht="60" x14ac:dyDescent="0.25">
      <c r="A81" s="71"/>
      <c r="B81" s="2" t="s">
        <v>515</v>
      </c>
      <c r="C81" s="116">
        <v>73</v>
      </c>
      <c r="D81" s="121">
        <v>13</v>
      </c>
      <c r="E81" s="118">
        <v>1</v>
      </c>
      <c r="F81" s="118" t="s">
        <v>496</v>
      </c>
      <c r="G81" s="118" t="s">
        <v>436</v>
      </c>
      <c r="H81" s="118" t="s">
        <v>463</v>
      </c>
      <c r="I81" s="118" t="s">
        <v>436</v>
      </c>
      <c r="J81" s="119">
        <v>2420</v>
      </c>
      <c r="K81" s="118" t="s">
        <v>5</v>
      </c>
      <c r="L81" s="118" t="s">
        <v>12</v>
      </c>
      <c r="M81" s="118" t="s">
        <v>12</v>
      </c>
      <c r="N81" s="118" t="s">
        <v>454</v>
      </c>
      <c r="O81" s="118" t="s">
        <v>50</v>
      </c>
      <c r="P81" s="118" t="s">
        <v>436</v>
      </c>
      <c r="Q81" s="118" t="s">
        <v>464</v>
      </c>
      <c r="R81" s="119">
        <v>5996975.79</v>
      </c>
      <c r="S81" s="119" t="s">
        <v>465</v>
      </c>
      <c r="T81" s="122"/>
      <c r="U81" s="118" t="s">
        <v>238</v>
      </c>
      <c r="V81" s="118"/>
    </row>
    <row r="82" spans="1:81" ht="60" x14ac:dyDescent="0.25">
      <c r="A82" s="71"/>
      <c r="B82" s="2" t="s">
        <v>522</v>
      </c>
      <c r="C82" s="116">
        <v>74</v>
      </c>
      <c r="D82" s="121">
        <v>14</v>
      </c>
      <c r="E82" s="118">
        <v>1</v>
      </c>
      <c r="F82" s="118" t="s">
        <v>496</v>
      </c>
      <c r="G82" s="118" t="s">
        <v>436</v>
      </c>
      <c r="H82" s="118" t="s">
        <v>497</v>
      </c>
      <c r="I82" s="118" t="s">
        <v>436</v>
      </c>
      <c r="J82" s="119">
        <v>4409.25</v>
      </c>
      <c r="K82" s="118" t="s">
        <v>5</v>
      </c>
      <c r="L82" s="118" t="s">
        <v>12</v>
      </c>
      <c r="M82" s="118" t="s">
        <v>12</v>
      </c>
      <c r="N82" s="118" t="s">
        <v>446</v>
      </c>
      <c r="O82" s="118" t="s">
        <v>75</v>
      </c>
      <c r="P82" s="118" t="s">
        <v>436</v>
      </c>
      <c r="Q82" s="118" t="s">
        <v>498</v>
      </c>
      <c r="R82" s="119">
        <v>9158621.8499999996</v>
      </c>
      <c r="S82" s="119" t="s">
        <v>499</v>
      </c>
      <c r="T82" s="118" t="s">
        <v>238</v>
      </c>
      <c r="U82" s="118"/>
      <c r="V82" s="118"/>
    </row>
    <row r="83" spans="1:81" ht="45" x14ac:dyDescent="0.25">
      <c r="A83" s="71"/>
      <c r="B83" s="2" t="s">
        <v>522</v>
      </c>
      <c r="C83" s="116">
        <v>75</v>
      </c>
      <c r="D83" s="121">
        <v>15</v>
      </c>
      <c r="E83" s="118">
        <v>1</v>
      </c>
      <c r="F83" s="118" t="s">
        <v>496</v>
      </c>
      <c r="G83" s="118" t="s">
        <v>436</v>
      </c>
      <c r="H83" s="118" t="s">
        <v>500</v>
      </c>
      <c r="I83" s="118" t="s">
        <v>436</v>
      </c>
      <c r="J83" s="119">
        <v>2054.9699999999998</v>
      </c>
      <c r="K83" s="118" t="s">
        <v>5</v>
      </c>
      <c r="L83" s="118" t="s">
        <v>12</v>
      </c>
      <c r="M83" s="118" t="s">
        <v>12</v>
      </c>
      <c r="N83" s="118" t="s">
        <v>446</v>
      </c>
      <c r="O83" s="118" t="s">
        <v>75</v>
      </c>
      <c r="P83" s="118" t="s">
        <v>436</v>
      </c>
      <c r="Q83" s="118" t="s">
        <v>501</v>
      </c>
      <c r="R83" s="119">
        <v>5654199.2800000003</v>
      </c>
      <c r="S83" s="119" t="s">
        <v>502</v>
      </c>
      <c r="T83" s="118" t="s">
        <v>238</v>
      </c>
      <c r="U83" s="118"/>
      <c r="V83" s="118"/>
    </row>
    <row r="84" spans="1:81" s="48" customFormat="1" ht="105" customHeight="1" x14ac:dyDescent="0.25">
      <c r="A84" s="80" t="s">
        <v>586</v>
      </c>
      <c r="B84" s="1" t="s">
        <v>514</v>
      </c>
      <c r="C84" s="31">
        <v>76</v>
      </c>
      <c r="D84" s="109">
        <v>1</v>
      </c>
      <c r="E84" s="31">
        <v>1</v>
      </c>
      <c r="F84" s="31" t="s">
        <v>586</v>
      </c>
      <c r="G84" s="28" t="s">
        <v>283</v>
      </c>
      <c r="H84" s="28" t="s">
        <v>269</v>
      </c>
      <c r="I84" s="28" t="s">
        <v>284</v>
      </c>
      <c r="J84" s="35">
        <v>3219</v>
      </c>
      <c r="K84" s="31" t="s">
        <v>5</v>
      </c>
      <c r="L84" s="31"/>
      <c r="M84" s="31"/>
      <c r="N84" s="28" t="s">
        <v>588</v>
      </c>
      <c r="O84" s="31" t="s">
        <v>50</v>
      </c>
      <c r="P84" s="28"/>
      <c r="Q84" s="28" t="s">
        <v>332</v>
      </c>
      <c r="R84" s="35">
        <v>2225047.34</v>
      </c>
      <c r="S84" s="35" t="s">
        <v>274</v>
      </c>
      <c r="T84" s="42"/>
      <c r="U84" s="28" t="s">
        <v>238</v>
      </c>
      <c r="V84" s="33"/>
    </row>
    <row r="85" spans="1:81" s="48" customFormat="1" ht="105" customHeight="1" x14ac:dyDescent="0.25">
      <c r="A85" s="85"/>
      <c r="B85" s="1" t="s">
        <v>514</v>
      </c>
      <c r="C85" s="31">
        <v>77</v>
      </c>
      <c r="D85" s="109">
        <v>2</v>
      </c>
      <c r="E85" s="31">
        <v>2</v>
      </c>
      <c r="F85" s="31" t="s">
        <v>586</v>
      </c>
      <c r="G85" s="28" t="s">
        <v>280</v>
      </c>
      <c r="H85" s="28" t="s">
        <v>270</v>
      </c>
      <c r="I85" s="28" t="s">
        <v>281</v>
      </c>
      <c r="J85" s="27">
        <v>9214</v>
      </c>
      <c r="K85" s="31" t="s">
        <v>5</v>
      </c>
      <c r="L85" s="31"/>
      <c r="M85" s="31"/>
      <c r="N85" s="28" t="s">
        <v>595</v>
      </c>
      <c r="O85" s="31">
        <v>2023</v>
      </c>
      <c r="P85" s="28"/>
      <c r="Q85" s="28" t="s">
        <v>331</v>
      </c>
      <c r="R85" s="35">
        <v>1581341.62</v>
      </c>
      <c r="S85" s="35" t="s">
        <v>275</v>
      </c>
      <c r="T85" s="42"/>
      <c r="U85" s="28" t="s">
        <v>238</v>
      </c>
      <c r="V85" s="33"/>
    </row>
    <row r="86" spans="1:81" s="48" customFormat="1" ht="105" customHeight="1" x14ac:dyDescent="0.25">
      <c r="A86" s="85"/>
      <c r="B86" s="1" t="s">
        <v>514</v>
      </c>
      <c r="C86" s="31">
        <v>78</v>
      </c>
      <c r="D86" s="109">
        <v>3</v>
      </c>
      <c r="E86" s="31">
        <v>1</v>
      </c>
      <c r="F86" s="31" t="s">
        <v>586</v>
      </c>
      <c r="G86" s="31">
        <v>448</v>
      </c>
      <c r="H86" s="28" t="s">
        <v>271</v>
      </c>
      <c r="I86" s="28" t="s">
        <v>282</v>
      </c>
      <c r="J86" s="35">
        <v>5562.15</v>
      </c>
      <c r="K86" s="31" t="s">
        <v>5</v>
      </c>
      <c r="L86" s="31"/>
      <c r="M86" s="31"/>
      <c r="N86" s="28" t="s">
        <v>596</v>
      </c>
      <c r="O86" s="31" t="s">
        <v>104</v>
      </c>
      <c r="P86" s="28"/>
      <c r="Q86" s="28" t="s">
        <v>332</v>
      </c>
      <c r="R86" s="35">
        <v>2401840.91</v>
      </c>
      <c r="S86" s="35" t="s">
        <v>598</v>
      </c>
      <c r="T86" s="42"/>
      <c r="U86" s="28" t="s">
        <v>238</v>
      </c>
      <c r="V86" s="33"/>
    </row>
    <row r="87" spans="1:81" s="48" customFormat="1" ht="105" customHeight="1" x14ac:dyDescent="0.25">
      <c r="A87" s="85"/>
      <c r="B87" s="1" t="s">
        <v>514</v>
      </c>
      <c r="C87" s="31">
        <v>79</v>
      </c>
      <c r="D87" s="109">
        <v>4</v>
      </c>
      <c r="E87" s="31">
        <v>4</v>
      </c>
      <c r="F87" s="31" t="s">
        <v>586</v>
      </c>
      <c r="G87" s="28" t="s">
        <v>279</v>
      </c>
      <c r="H87" s="28" t="s">
        <v>272</v>
      </c>
      <c r="I87" s="28" t="s">
        <v>278</v>
      </c>
      <c r="J87" s="35">
        <v>17642</v>
      </c>
      <c r="K87" s="31" t="s">
        <v>5</v>
      </c>
      <c r="L87" s="31"/>
      <c r="M87" s="31"/>
      <c r="N87" s="28" t="s">
        <v>595</v>
      </c>
      <c r="O87" s="31" t="s">
        <v>597</v>
      </c>
      <c r="P87" s="28"/>
      <c r="Q87" s="28" t="s">
        <v>331</v>
      </c>
      <c r="R87" s="35">
        <v>4687550.6900000004</v>
      </c>
      <c r="S87" s="35" t="s">
        <v>599</v>
      </c>
      <c r="T87" s="42"/>
      <c r="U87" s="28" t="s">
        <v>238</v>
      </c>
      <c r="V87" s="33"/>
      <c r="BI87" s="133"/>
      <c r="BJ87" s="24"/>
      <c r="BK87" s="111"/>
      <c r="BL87" s="25"/>
      <c r="BM87" s="25"/>
      <c r="BN87" s="25"/>
      <c r="BO87" s="25"/>
      <c r="BP87" s="25"/>
      <c r="BQ87" s="112"/>
      <c r="BR87" s="25"/>
      <c r="BS87" s="25"/>
      <c r="BT87" s="25"/>
      <c r="BU87" s="25"/>
      <c r="BV87" s="25"/>
      <c r="BW87" s="25"/>
      <c r="BX87" s="25"/>
      <c r="BY87" s="112"/>
      <c r="BZ87" s="112"/>
      <c r="CA87" s="43"/>
      <c r="CB87" s="25"/>
      <c r="CC87" s="25"/>
    </row>
    <row r="88" spans="1:81" ht="60" x14ac:dyDescent="0.25">
      <c r="A88" s="85"/>
      <c r="B88" s="1" t="s">
        <v>514</v>
      </c>
      <c r="C88" s="31">
        <v>80</v>
      </c>
      <c r="D88" s="109">
        <v>5</v>
      </c>
      <c r="E88" s="180">
        <v>1</v>
      </c>
      <c r="F88" s="31" t="s">
        <v>586</v>
      </c>
      <c r="G88" s="28" t="s">
        <v>600</v>
      </c>
      <c r="H88" s="28" t="s">
        <v>322</v>
      </c>
      <c r="I88" s="28" t="s">
        <v>601</v>
      </c>
      <c r="J88" s="35">
        <v>8987</v>
      </c>
      <c r="K88" s="31" t="s">
        <v>5</v>
      </c>
      <c r="L88" s="31"/>
      <c r="M88" s="31"/>
      <c r="N88" s="28" t="s">
        <v>595</v>
      </c>
      <c r="O88" s="31">
        <v>2023</v>
      </c>
      <c r="P88" s="28"/>
      <c r="Q88" s="28" t="s">
        <v>331</v>
      </c>
      <c r="R88" s="35">
        <v>2246444.08</v>
      </c>
      <c r="S88" s="35" t="s">
        <v>324</v>
      </c>
      <c r="T88" s="42"/>
      <c r="U88" s="28" t="s">
        <v>238</v>
      </c>
      <c r="V88" s="33"/>
      <c r="BJ88" s="24"/>
      <c r="BK88" s="111"/>
      <c r="BL88" s="25"/>
      <c r="BM88" s="25"/>
      <c r="BN88" s="25"/>
      <c r="BO88" s="25"/>
      <c r="BP88" s="25"/>
      <c r="BQ88" s="112"/>
      <c r="BR88" s="25"/>
      <c r="BS88" s="25"/>
      <c r="BT88" s="25"/>
      <c r="BU88" s="25"/>
      <c r="BV88" s="25"/>
      <c r="BW88" s="25"/>
      <c r="BX88" s="25"/>
      <c r="BY88" s="112"/>
      <c r="BZ88" s="112"/>
      <c r="CA88" s="43"/>
      <c r="CB88" s="25"/>
      <c r="CC88" s="25"/>
    </row>
    <row r="89" spans="1:81" ht="30" x14ac:dyDescent="0.25">
      <c r="A89" s="85"/>
      <c r="B89" s="1" t="s">
        <v>594</v>
      </c>
      <c r="C89" s="282">
        <v>81</v>
      </c>
      <c r="D89" s="282">
        <v>6</v>
      </c>
      <c r="E89" s="31">
        <v>1</v>
      </c>
      <c r="F89" s="31" t="s">
        <v>586</v>
      </c>
      <c r="G89" s="28" t="s">
        <v>226</v>
      </c>
      <c r="H89" s="286" t="s">
        <v>587</v>
      </c>
      <c r="I89" s="31" t="s">
        <v>227</v>
      </c>
      <c r="J89" s="27">
        <v>450</v>
      </c>
      <c r="K89" s="31" t="s">
        <v>12</v>
      </c>
      <c r="L89" s="31"/>
      <c r="M89" s="190" t="s">
        <v>12</v>
      </c>
      <c r="N89" s="286" t="s">
        <v>588</v>
      </c>
      <c r="O89" s="282" t="s">
        <v>50</v>
      </c>
      <c r="P89" s="282" t="s">
        <v>228</v>
      </c>
      <c r="Q89" s="286" t="s">
        <v>332</v>
      </c>
      <c r="R89" s="290">
        <v>1150479.17</v>
      </c>
      <c r="S89" s="286" t="s">
        <v>589</v>
      </c>
      <c r="T89" s="29"/>
      <c r="U89" s="286" t="s">
        <v>229</v>
      </c>
      <c r="V89" s="286" t="s">
        <v>590</v>
      </c>
      <c r="BJ89" s="24"/>
      <c r="BK89" s="111"/>
      <c r="BL89" s="25"/>
      <c r="BM89" s="25"/>
      <c r="BN89" s="25"/>
      <c r="BO89" s="25"/>
      <c r="BP89" s="25"/>
      <c r="BQ89" s="112"/>
      <c r="BR89" s="25"/>
      <c r="BS89" s="25"/>
      <c r="BT89" s="25"/>
      <c r="BU89" s="25"/>
      <c r="BV89" s="25"/>
      <c r="BW89" s="25"/>
      <c r="BX89" s="25"/>
      <c r="BY89" s="112"/>
      <c r="BZ89" s="112"/>
      <c r="CA89" s="43"/>
      <c r="CB89" s="25"/>
      <c r="CC89" s="25"/>
    </row>
    <row r="90" spans="1:81" ht="30" x14ac:dyDescent="0.25">
      <c r="A90" s="85"/>
      <c r="B90" s="1" t="s">
        <v>594</v>
      </c>
      <c r="C90" s="284"/>
      <c r="D90" s="284"/>
      <c r="E90" s="31">
        <v>1</v>
      </c>
      <c r="F90" s="31" t="s">
        <v>586</v>
      </c>
      <c r="G90" s="28" t="s">
        <v>230</v>
      </c>
      <c r="H90" s="287"/>
      <c r="I90" s="31" t="s">
        <v>231</v>
      </c>
      <c r="J90" s="27">
        <v>895</v>
      </c>
      <c r="K90" s="31" t="s">
        <v>5</v>
      </c>
      <c r="L90" s="31" t="s">
        <v>224</v>
      </c>
      <c r="M90" s="190" t="s">
        <v>12</v>
      </c>
      <c r="N90" s="287"/>
      <c r="O90" s="284"/>
      <c r="P90" s="284"/>
      <c r="Q90" s="287"/>
      <c r="R90" s="291"/>
      <c r="S90" s="287"/>
      <c r="T90" s="29"/>
      <c r="U90" s="287"/>
      <c r="V90" s="287"/>
      <c r="BJ90" s="24"/>
      <c r="BK90" s="111"/>
      <c r="BL90" s="25"/>
      <c r="BM90" s="25"/>
      <c r="BN90" s="25"/>
      <c r="BO90" s="25"/>
      <c r="BP90" s="25"/>
      <c r="BQ90" s="112"/>
      <c r="BR90" s="25"/>
      <c r="BS90" s="25"/>
      <c r="BT90" s="25"/>
      <c r="BU90" s="25"/>
      <c r="BV90" s="25"/>
      <c r="BW90" s="25"/>
      <c r="BX90" s="25"/>
      <c r="BY90" s="112"/>
      <c r="BZ90" s="112"/>
      <c r="CA90" s="43"/>
      <c r="CB90" s="25"/>
      <c r="CC90" s="25"/>
    </row>
    <row r="91" spans="1:81" ht="60" x14ac:dyDescent="0.25">
      <c r="A91" s="85"/>
      <c r="B91" s="1" t="s">
        <v>594</v>
      </c>
      <c r="C91" s="181">
        <v>82</v>
      </c>
      <c r="D91" s="31">
        <v>7</v>
      </c>
      <c r="E91" s="31">
        <v>1</v>
      </c>
      <c r="F91" s="28" t="s">
        <v>586</v>
      </c>
      <c r="G91" s="191" t="s">
        <v>591</v>
      </c>
      <c r="H91" s="28" t="s">
        <v>592</v>
      </c>
      <c r="I91" s="27" t="s">
        <v>593</v>
      </c>
      <c r="J91" s="27">
        <v>8847</v>
      </c>
      <c r="K91" s="31" t="s">
        <v>5</v>
      </c>
      <c r="L91" s="190" t="s">
        <v>224</v>
      </c>
      <c r="M91" s="191" t="s">
        <v>12</v>
      </c>
      <c r="N91" s="181" t="s">
        <v>588</v>
      </c>
      <c r="O91" s="181" t="s">
        <v>50</v>
      </c>
      <c r="P91" s="191"/>
      <c r="Q91" s="192" t="s">
        <v>332</v>
      </c>
      <c r="R91" s="182">
        <v>1333529.8700000001</v>
      </c>
      <c r="S91" s="30">
        <v>536913.01</v>
      </c>
      <c r="T91" s="31"/>
      <c r="U91" s="28" t="s">
        <v>238</v>
      </c>
      <c r="V91" s="28"/>
      <c r="BJ91" s="24"/>
      <c r="BK91" s="111"/>
      <c r="BL91" s="25"/>
      <c r="BM91" s="25"/>
      <c r="BN91" s="25"/>
      <c r="BO91" s="25"/>
      <c r="BP91" s="25"/>
      <c r="BQ91" s="112"/>
      <c r="BR91" s="25"/>
      <c r="BS91" s="25"/>
      <c r="BT91" s="25"/>
      <c r="BU91" s="25"/>
      <c r="BV91" s="25"/>
      <c r="BW91" s="25"/>
      <c r="BX91" s="25"/>
      <c r="BY91" s="112"/>
      <c r="BZ91" s="112"/>
      <c r="CA91" s="43"/>
      <c r="CB91" s="25"/>
      <c r="CC91" s="25"/>
    </row>
    <row r="92" spans="1:81" ht="60" customHeight="1" x14ac:dyDescent="0.25">
      <c r="A92" s="85"/>
      <c r="B92" s="1" t="s">
        <v>514</v>
      </c>
      <c r="C92" s="31">
        <v>83</v>
      </c>
      <c r="D92" s="109">
        <v>8</v>
      </c>
      <c r="E92" s="180">
        <v>2</v>
      </c>
      <c r="F92" s="31" t="s">
        <v>586</v>
      </c>
      <c r="G92" s="28" t="s">
        <v>602</v>
      </c>
      <c r="H92" s="28" t="s">
        <v>323</v>
      </c>
      <c r="I92" s="28" t="s">
        <v>603</v>
      </c>
      <c r="J92" s="35">
        <v>13214.8</v>
      </c>
      <c r="K92" s="31" t="s">
        <v>5</v>
      </c>
      <c r="L92" s="31"/>
      <c r="M92" s="31"/>
      <c r="N92" s="28" t="s">
        <v>595</v>
      </c>
      <c r="O92" s="31">
        <v>2023</v>
      </c>
      <c r="P92" s="28"/>
      <c r="Q92" s="28" t="s">
        <v>331</v>
      </c>
      <c r="R92" s="35">
        <v>3331232.57</v>
      </c>
      <c r="S92" s="35" t="s">
        <v>325</v>
      </c>
      <c r="T92" s="42"/>
      <c r="U92" s="28" t="s">
        <v>238</v>
      </c>
      <c r="V92" s="33"/>
      <c r="BJ92" s="24"/>
      <c r="BK92" s="111"/>
      <c r="BL92" s="25"/>
      <c r="BM92" s="25"/>
      <c r="BN92" s="25"/>
      <c r="BO92" s="25"/>
      <c r="BP92" s="25"/>
      <c r="BQ92" s="112"/>
      <c r="BR92" s="25"/>
      <c r="BS92" s="25"/>
      <c r="BT92" s="25"/>
      <c r="BU92" s="25"/>
      <c r="BV92" s="25"/>
      <c r="BW92" s="25"/>
      <c r="BX92" s="25"/>
      <c r="BY92" s="112"/>
      <c r="BZ92" s="112"/>
      <c r="CA92" s="43"/>
      <c r="CB92" s="25"/>
      <c r="CC92" s="25"/>
    </row>
    <row r="93" spans="1:81" ht="45" x14ac:dyDescent="0.25">
      <c r="A93" s="85"/>
      <c r="B93" s="4" t="s">
        <v>349</v>
      </c>
      <c r="C93" s="189">
        <v>84</v>
      </c>
      <c r="D93" s="189">
        <v>1</v>
      </c>
      <c r="E93" s="189">
        <v>1</v>
      </c>
      <c r="F93" s="199" t="s">
        <v>586</v>
      </c>
      <c r="G93" s="189" t="s">
        <v>604</v>
      </c>
      <c r="H93" s="199" t="s">
        <v>605</v>
      </c>
      <c r="I93" s="199" t="s">
        <v>606</v>
      </c>
      <c r="J93" s="200">
        <v>1681</v>
      </c>
      <c r="K93" s="16" t="s">
        <v>287</v>
      </c>
      <c r="L93" s="16" t="s">
        <v>287</v>
      </c>
      <c r="M93" s="56" t="s">
        <v>287</v>
      </c>
      <c r="N93" s="17" t="s">
        <v>607</v>
      </c>
      <c r="O93" s="57">
        <v>45505</v>
      </c>
      <c r="P93" s="222" t="s">
        <v>608</v>
      </c>
      <c r="Q93" s="223" t="s">
        <v>609</v>
      </c>
      <c r="R93" s="58">
        <v>1374820.74</v>
      </c>
      <c r="S93" s="19" t="s">
        <v>610</v>
      </c>
      <c r="T93" s="22"/>
      <c r="U93" s="16" t="s">
        <v>611</v>
      </c>
      <c r="V93" s="17"/>
      <c r="BJ93" s="24"/>
      <c r="BK93" s="111"/>
      <c r="BL93" s="25"/>
      <c r="BM93" s="25"/>
      <c r="BN93" s="25"/>
      <c r="BO93" s="25"/>
      <c r="BP93" s="25"/>
      <c r="BQ93" s="112"/>
      <c r="BR93" s="25"/>
      <c r="BS93" s="25"/>
      <c r="BT93" s="25"/>
      <c r="BU93" s="25"/>
      <c r="BV93" s="25"/>
      <c r="BW93" s="25"/>
      <c r="BX93" s="25"/>
      <c r="BY93" s="112"/>
      <c r="BZ93" s="112"/>
      <c r="CA93" s="43"/>
      <c r="CB93" s="25"/>
      <c r="CC93" s="25"/>
    </row>
    <row r="94" spans="1:81" ht="60" x14ac:dyDescent="0.25">
      <c r="A94" s="85"/>
      <c r="B94" s="4" t="s">
        <v>349</v>
      </c>
      <c r="C94" s="189">
        <v>85</v>
      </c>
      <c r="D94" s="189">
        <v>2</v>
      </c>
      <c r="E94" s="189">
        <v>1</v>
      </c>
      <c r="F94" s="199" t="s">
        <v>586</v>
      </c>
      <c r="G94" s="189" t="s">
        <v>612</v>
      </c>
      <c r="H94" s="199" t="s">
        <v>613</v>
      </c>
      <c r="I94" s="199" t="s">
        <v>614</v>
      </c>
      <c r="J94" s="200">
        <v>2687.18</v>
      </c>
      <c r="K94" s="16" t="s">
        <v>287</v>
      </c>
      <c r="L94" s="16" t="s">
        <v>287</v>
      </c>
      <c r="M94" s="56" t="s">
        <v>287</v>
      </c>
      <c r="N94" s="17" t="s">
        <v>615</v>
      </c>
      <c r="O94" s="57">
        <v>45870</v>
      </c>
      <c r="P94" s="17" t="s">
        <v>616</v>
      </c>
      <c r="Q94" s="223" t="s">
        <v>609</v>
      </c>
      <c r="R94" s="58">
        <v>2739377.73</v>
      </c>
      <c r="S94" s="22" t="s">
        <v>617</v>
      </c>
      <c r="T94" s="22"/>
      <c r="U94" s="16" t="s">
        <v>611</v>
      </c>
      <c r="V94" s="17"/>
      <c r="BJ94" s="24"/>
      <c r="BK94" s="111"/>
      <c r="BL94" s="25"/>
      <c r="BM94" s="25"/>
      <c r="BN94" s="25"/>
      <c r="BO94" s="25"/>
      <c r="BP94" s="25"/>
      <c r="BQ94" s="112"/>
      <c r="BR94" s="25"/>
      <c r="BS94" s="25"/>
      <c r="BT94" s="25"/>
      <c r="BU94" s="25"/>
      <c r="BV94" s="25"/>
      <c r="BW94" s="25"/>
      <c r="BX94" s="25"/>
      <c r="BY94" s="112"/>
      <c r="BZ94" s="112"/>
      <c r="CA94" s="43"/>
      <c r="CB94" s="25"/>
      <c r="CC94" s="25"/>
    </row>
    <row r="95" spans="1:81" ht="60" customHeight="1" x14ac:dyDescent="0.25">
      <c r="A95" s="85"/>
      <c r="B95" s="4" t="s">
        <v>349</v>
      </c>
      <c r="C95" s="189">
        <v>86</v>
      </c>
      <c r="D95" s="189">
        <v>3</v>
      </c>
      <c r="E95" s="189">
        <v>2</v>
      </c>
      <c r="F95" s="199" t="s">
        <v>586</v>
      </c>
      <c r="G95" s="199" t="s">
        <v>623</v>
      </c>
      <c r="H95" s="199" t="s">
        <v>624</v>
      </c>
      <c r="I95" s="199" t="s">
        <v>625</v>
      </c>
      <c r="J95" s="201" t="s">
        <v>626</v>
      </c>
      <c r="K95" s="16" t="s">
        <v>287</v>
      </c>
      <c r="L95" s="16" t="s">
        <v>287</v>
      </c>
      <c r="M95" s="56" t="s">
        <v>287</v>
      </c>
      <c r="N95" s="17" t="s">
        <v>615</v>
      </c>
      <c r="O95" s="57">
        <v>45597</v>
      </c>
      <c r="P95" s="17" t="s">
        <v>730</v>
      </c>
      <c r="Q95" s="223" t="s">
        <v>609</v>
      </c>
      <c r="R95" s="58">
        <v>1633915.18</v>
      </c>
      <c r="S95" s="22" t="s">
        <v>628</v>
      </c>
      <c r="T95" s="22"/>
      <c r="U95" s="16" t="s">
        <v>611</v>
      </c>
      <c r="V95" s="17"/>
      <c r="BJ95" s="24"/>
      <c r="BK95" s="111"/>
      <c r="BL95" s="25"/>
      <c r="BM95" s="25"/>
      <c r="BN95" s="25"/>
      <c r="BO95" s="25"/>
      <c r="BP95" s="25"/>
      <c r="BQ95" s="112"/>
      <c r="BR95" s="25"/>
      <c r="BS95" s="25"/>
      <c r="BT95" s="25"/>
      <c r="BU95" s="25"/>
      <c r="BV95" s="25"/>
      <c r="BW95" s="25"/>
      <c r="BX95" s="25"/>
      <c r="BY95" s="112"/>
      <c r="BZ95" s="112"/>
      <c r="CA95" s="43"/>
      <c r="CB95" s="25"/>
      <c r="CC95" s="25"/>
    </row>
    <row r="96" spans="1:81" s="85" customFormat="1" ht="45" x14ac:dyDescent="0.25">
      <c r="A96" s="74"/>
      <c r="B96" s="4" t="s">
        <v>349</v>
      </c>
      <c r="C96" s="189">
        <v>87</v>
      </c>
      <c r="D96" s="189">
        <v>4</v>
      </c>
      <c r="E96" s="189">
        <v>1</v>
      </c>
      <c r="F96" s="199" t="s">
        <v>586</v>
      </c>
      <c r="G96" s="199" t="s">
        <v>659</v>
      </c>
      <c r="H96" s="199" t="s">
        <v>629</v>
      </c>
      <c r="I96" s="199" t="s">
        <v>630</v>
      </c>
      <c r="J96" s="201">
        <v>655.4</v>
      </c>
      <c r="K96" s="16" t="s">
        <v>287</v>
      </c>
      <c r="L96" s="16" t="s">
        <v>267</v>
      </c>
      <c r="M96" s="56" t="s">
        <v>267</v>
      </c>
      <c r="N96" s="17" t="s">
        <v>615</v>
      </c>
      <c r="O96" s="57">
        <v>45474</v>
      </c>
      <c r="P96" s="17" t="s">
        <v>631</v>
      </c>
      <c r="Q96" s="223" t="s">
        <v>609</v>
      </c>
      <c r="R96" s="58">
        <v>657700.54</v>
      </c>
      <c r="S96" s="22" t="s">
        <v>632</v>
      </c>
      <c r="T96" s="22"/>
      <c r="U96" s="16" t="s">
        <v>611</v>
      </c>
      <c r="V96" s="17"/>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24"/>
      <c r="BK96" s="111"/>
      <c r="BL96" s="25"/>
      <c r="BM96" s="25"/>
      <c r="BN96" s="25"/>
      <c r="BO96" s="25"/>
      <c r="BP96" s="25"/>
      <c r="BQ96" s="112"/>
      <c r="BR96" s="25"/>
      <c r="BS96" s="25"/>
      <c r="BT96" s="25"/>
      <c r="BU96" s="25"/>
      <c r="BV96" s="25"/>
      <c r="BW96" s="25"/>
      <c r="BX96" s="25"/>
      <c r="BY96" s="112"/>
      <c r="BZ96" s="112"/>
      <c r="CA96" s="43"/>
      <c r="CB96" s="25"/>
      <c r="CC96" s="25"/>
    </row>
    <row r="97" spans="1:81" ht="150" x14ac:dyDescent="0.25">
      <c r="A97" s="74"/>
      <c r="B97" s="4" t="s">
        <v>349</v>
      </c>
      <c r="C97" s="189">
        <v>88</v>
      </c>
      <c r="D97" s="189">
        <v>5</v>
      </c>
      <c r="E97" s="189">
        <v>6</v>
      </c>
      <c r="F97" s="199" t="s">
        <v>586</v>
      </c>
      <c r="G97" s="199" t="s">
        <v>633</v>
      </c>
      <c r="H97" s="199" t="s">
        <v>634</v>
      </c>
      <c r="I97" s="199" t="s">
        <v>635</v>
      </c>
      <c r="J97" s="201">
        <v>22784.5</v>
      </c>
      <c r="K97" s="16" t="s">
        <v>287</v>
      </c>
      <c r="L97" s="17" t="s">
        <v>267</v>
      </c>
      <c r="M97" s="22" t="s">
        <v>287</v>
      </c>
      <c r="N97" s="17" t="s">
        <v>638</v>
      </c>
      <c r="O97" s="57">
        <v>45505</v>
      </c>
      <c r="P97" s="17" t="s">
        <v>639</v>
      </c>
      <c r="Q97" s="223" t="s">
        <v>609</v>
      </c>
      <c r="R97" s="58">
        <v>17396417.32</v>
      </c>
      <c r="S97" s="19" t="s">
        <v>640</v>
      </c>
      <c r="T97" s="22"/>
      <c r="U97" s="16" t="s">
        <v>611</v>
      </c>
      <c r="V97" s="17"/>
      <c r="BJ97" s="24"/>
      <c r="BK97" s="24"/>
      <c r="BL97" s="24"/>
      <c r="BM97" s="24"/>
      <c r="BN97" s="24"/>
      <c r="BO97" s="24"/>
      <c r="BP97" s="24"/>
      <c r="BQ97" s="24"/>
      <c r="BR97" s="24"/>
      <c r="BS97" s="24"/>
      <c r="BT97" s="24"/>
      <c r="BU97" s="24"/>
      <c r="BV97" s="24"/>
      <c r="BW97" s="24"/>
      <c r="BX97" s="24"/>
      <c r="BY97" s="24"/>
      <c r="BZ97" s="24"/>
      <c r="CA97" s="24"/>
      <c r="CB97" s="24"/>
      <c r="CC97" s="133"/>
    </row>
    <row r="98" spans="1:81" ht="45" x14ac:dyDescent="0.25">
      <c r="A98" s="74"/>
      <c r="B98" s="4" t="s">
        <v>349</v>
      </c>
      <c r="C98" s="189">
        <v>89</v>
      </c>
      <c r="D98" s="189">
        <v>6</v>
      </c>
      <c r="E98" s="189">
        <v>1</v>
      </c>
      <c r="F98" s="199" t="s">
        <v>586</v>
      </c>
      <c r="G98" s="189" t="s">
        <v>618</v>
      </c>
      <c r="H98" s="199" t="s">
        <v>619</v>
      </c>
      <c r="I98" s="199" t="s">
        <v>620</v>
      </c>
      <c r="J98" s="200">
        <v>6178</v>
      </c>
      <c r="K98" s="16" t="s">
        <v>287</v>
      </c>
      <c r="L98" s="16" t="s">
        <v>287</v>
      </c>
      <c r="M98" s="56" t="s">
        <v>287</v>
      </c>
      <c r="N98" s="17" t="s">
        <v>621</v>
      </c>
      <c r="O98" s="57">
        <v>45505</v>
      </c>
      <c r="P98" s="17"/>
      <c r="Q98" s="223" t="s">
        <v>609</v>
      </c>
      <c r="R98" s="58">
        <v>6754136.2800000003</v>
      </c>
      <c r="S98" s="22" t="s">
        <v>622</v>
      </c>
      <c r="T98" s="22"/>
      <c r="U98" s="16" t="s">
        <v>611</v>
      </c>
      <c r="V98" s="17"/>
      <c r="BJ98" s="88"/>
      <c r="BK98" s="88"/>
      <c r="BL98" s="88"/>
      <c r="BM98" s="88"/>
      <c r="BN98" s="88"/>
      <c r="BO98" s="88"/>
      <c r="BP98" s="88"/>
      <c r="BQ98" s="88"/>
      <c r="BR98" s="88"/>
      <c r="BS98" s="88"/>
      <c r="BT98" s="88"/>
      <c r="BU98" s="88"/>
      <c r="BV98" s="88"/>
      <c r="BW98" s="88"/>
      <c r="BX98" s="88"/>
      <c r="BY98" s="88"/>
      <c r="BZ98" s="88"/>
      <c r="CA98" s="88"/>
      <c r="CB98" s="88"/>
      <c r="CC98" s="89"/>
    </row>
    <row r="99" spans="1:81" ht="45" x14ac:dyDescent="0.25">
      <c r="A99" s="74"/>
      <c r="B99" s="1" t="s">
        <v>349</v>
      </c>
      <c r="C99" s="189">
        <v>90</v>
      </c>
      <c r="D99" s="189">
        <v>7</v>
      </c>
      <c r="E99" s="189">
        <v>1</v>
      </c>
      <c r="F99" s="199" t="s">
        <v>586</v>
      </c>
      <c r="G99" s="189" t="s">
        <v>392</v>
      </c>
      <c r="H99" s="199" t="s">
        <v>396</v>
      </c>
      <c r="I99" s="199" t="s">
        <v>400</v>
      </c>
      <c r="J99" s="200">
        <v>5049.12</v>
      </c>
      <c r="K99" s="16" t="s">
        <v>287</v>
      </c>
      <c r="L99" s="16" t="s">
        <v>287</v>
      </c>
      <c r="M99" s="56" t="s">
        <v>287</v>
      </c>
      <c r="N99" s="17" t="s">
        <v>405</v>
      </c>
      <c r="O99" s="57">
        <v>45992</v>
      </c>
      <c r="P99" s="16"/>
      <c r="Q99" s="17" t="s">
        <v>347</v>
      </c>
      <c r="R99" s="58">
        <v>7514754.0999999996</v>
      </c>
      <c r="S99" s="19">
        <v>2422534</v>
      </c>
      <c r="T99" s="22"/>
      <c r="U99" s="16"/>
      <c r="V99" s="17" t="s">
        <v>408</v>
      </c>
      <c r="BJ99" s="88"/>
      <c r="BK99" s="88"/>
      <c r="BL99" s="88"/>
      <c r="BM99" s="88"/>
      <c r="BN99" s="88"/>
      <c r="BO99" s="88"/>
      <c r="BP99" s="88"/>
      <c r="BQ99" s="88"/>
      <c r="BR99" s="88"/>
      <c r="BS99" s="88"/>
      <c r="BT99" s="88"/>
      <c r="BU99" s="88"/>
      <c r="BV99" s="88"/>
      <c r="BW99" s="88"/>
      <c r="BX99" s="88"/>
      <c r="BY99" s="88"/>
      <c r="BZ99" s="88"/>
      <c r="CA99" s="88"/>
      <c r="CB99" s="88"/>
      <c r="CC99" s="89"/>
    </row>
    <row r="100" spans="1:81" ht="45" x14ac:dyDescent="0.25">
      <c r="A100" s="80" t="s">
        <v>641</v>
      </c>
      <c r="B100" s="2" t="s">
        <v>658</v>
      </c>
      <c r="C100" s="189">
        <v>91</v>
      </c>
      <c r="D100" s="189">
        <v>1</v>
      </c>
      <c r="E100" s="189">
        <v>1</v>
      </c>
      <c r="F100" s="199" t="s">
        <v>641</v>
      </c>
      <c r="G100" s="189" t="s">
        <v>653</v>
      </c>
      <c r="H100" s="199" t="s">
        <v>326</v>
      </c>
      <c r="I100" s="189" t="s">
        <v>327</v>
      </c>
      <c r="J100" s="200">
        <v>3062.5</v>
      </c>
      <c r="K100" s="16" t="s">
        <v>287</v>
      </c>
      <c r="L100" s="16" t="s">
        <v>267</v>
      </c>
      <c r="M100" s="56" t="s">
        <v>267</v>
      </c>
      <c r="N100" s="17" t="s">
        <v>654</v>
      </c>
      <c r="O100" s="16" t="s">
        <v>50</v>
      </c>
      <c r="P100" s="16" t="s">
        <v>655</v>
      </c>
      <c r="Q100" s="22" t="s">
        <v>201</v>
      </c>
      <c r="R100" s="58">
        <v>4815309.3</v>
      </c>
      <c r="S100" s="22" t="s">
        <v>656</v>
      </c>
      <c r="T100" s="22"/>
      <c r="U100" s="16" t="s">
        <v>650</v>
      </c>
      <c r="V100" s="17" t="s">
        <v>657</v>
      </c>
      <c r="BJ100" s="88"/>
      <c r="BK100" s="88"/>
      <c r="BL100" s="88"/>
      <c r="BM100" s="88"/>
      <c r="BN100" s="88"/>
      <c r="BO100" s="88"/>
      <c r="BP100" s="88"/>
      <c r="BQ100" s="88"/>
      <c r="BR100" s="88"/>
      <c r="BS100" s="88"/>
      <c r="BT100" s="88"/>
      <c r="BU100" s="88"/>
      <c r="BV100" s="88"/>
      <c r="BW100" s="88"/>
      <c r="BX100" s="88"/>
      <c r="BY100" s="88"/>
      <c r="BZ100" s="88"/>
      <c r="CA100" s="88"/>
      <c r="CB100" s="88"/>
      <c r="CC100" s="89"/>
    </row>
    <row r="101" spans="1:81" ht="60" x14ac:dyDescent="0.25">
      <c r="A101" s="74"/>
      <c r="B101" s="4" t="s">
        <v>349</v>
      </c>
      <c r="C101" s="189">
        <v>92</v>
      </c>
      <c r="D101" s="189">
        <v>2</v>
      </c>
      <c r="E101" s="189">
        <v>1</v>
      </c>
      <c r="F101" s="199" t="s">
        <v>641</v>
      </c>
      <c r="G101" s="189" t="s">
        <v>393</v>
      </c>
      <c r="H101" s="199" t="s">
        <v>397</v>
      </c>
      <c r="I101" s="199" t="s">
        <v>401</v>
      </c>
      <c r="J101" s="200">
        <v>7045</v>
      </c>
      <c r="K101" s="17" t="s">
        <v>404</v>
      </c>
      <c r="L101" s="16" t="s">
        <v>287</v>
      </c>
      <c r="M101" s="56" t="s">
        <v>267</v>
      </c>
      <c r="N101" s="17" t="s">
        <v>642</v>
      </c>
      <c r="O101" s="57">
        <v>45627</v>
      </c>
      <c r="P101" s="16" t="s">
        <v>643</v>
      </c>
      <c r="Q101" s="17" t="s">
        <v>644</v>
      </c>
      <c r="R101" s="58">
        <v>11213839</v>
      </c>
      <c r="S101" s="19" t="s">
        <v>645</v>
      </c>
      <c r="T101" s="22"/>
      <c r="U101" s="16" t="s">
        <v>611</v>
      </c>
      <c r="V101" s="17" t="s">
        <v>646</v>
      </c>
      <c r="BJ101" s="88"/>
      <c r="BK101" s="88"/>
      <c r="BL101" s="88"/>
      <c r="BM101" s="88"/>
      <c r="BN101" s="88"/>
      <c r="BO101" s="88"/>
      <c r="BP101" s="88"/>
      <c r="BQ101" s="88"/>
      <c r="BR101" s="88"/>
      <c r="BS101" s="88"/>
      <c r="BT101" s="88"/>
      <c r="BU101" s="88"/>
      <c r="BV101" s="88"/>
      <c r="BW101" s="88"/>
      <c r="BX101" s="88"/>
      <c r="BY101" s="88"/>
      <c r="BZ101" s="88"/>
      <c r="CA101" s="88"/>
      <c r="CB101" s="88"/>
      <c r="CC101" s="89"/>
    </row>
    <row r="102" spans="1:81" ht="45" x14ac:dyDescent="0.25">
      <c r="A102" s="74"/>
      <c r="B102" s="4" t="s">
        <v>349</v>
      </c>
      <c r="C102" s="189">
        <v>93</v>
      </c>
      <c r="D102" s="189">
        <v>3</v>
      </c>
      <c r="E102" s="189">
        <v>1</v>
      </c>
      <c r="F102" s="199" t="s">
        <v>641</v>
      </c>
      <c r="G102" s="189" t="s">
        <v>394</v>
      </c>
      <c r="H102" s="199" t="s">
        <v>398</v>
      </c>
      <c r="I102" s="189" t="s">
        <v>402</v>
      </c>
      <c r="J102" s="200">
        <v>2881</v>
      </c>
      <c r="K102" s="16" t="s">
        <v>287</v>
      </c>
      <c r="L102" s="16" t="s">
        <v>267</v>
      </c>
      <c r="M102" s="56" t="s">
        <v>267</v>
      </c>
      <c r="N102" s="17" t="s">
        <v>647</v>
      </c>
      <c r="O102" s="17" t="s">
        <v>407</v>
      </c>
      <c r="P102" s="16" t="s">
        <v>648</v>
      </c>
      <c r="Q102" s="17" t="s">
        <v>644</v>
      </c>
      <c r="R102" s="58">
        <v>6048383.4000000004</v>
      </c>
      <c r="S102" s="19" t="s">
        <v>649</v>
      </c>
      <c r="T102" s="22"/>
      <c r="U102" s="16" t="s">
        <v>650</v>
      </c>
      <c r="V102" s="17" t="s">
        <v>409</v>
      </c>
      <c r="BJ102" s="88"/>
      <c r="BK102" s="88"/>
      <c r="BL102" s="88"/>
      <c r="BM102" s="88"/>
      <c r="BN102" s="88"/>
      <c r="BO102" s="88"/>
      <c r="BP102" s="88"/>
      <c r="BQ102" s="88"/>
      <c r="BR102" s="88"/>
      <c r="BS102" s="88"/>
      <c r="BT102" s="88"/>
      <c r="BU102" s="88"/>
      <c r="BV102" s="88"/>
      <c r="BW102" s="88"/>
      <c r="BX102" s="88"/>
      <c r="BY102" s="88"/>
      <c r="BZ102" s="88"/>
      <c r="CA102" s="88"/>
      <c r="CB102" s="88"/>
      <c r="CC102" s="89"/>
    </row>
    <row r="103" spans="1:81" ht="75" x14ac:dyDescent="0.25">
      <c r="A103" s="74"/>
      <c r="B103" s="4" t="s">
        <v>349</v>
      </c>
      <c r="C103" s="189">
        <v>94</v>
      </c>
      <c r="D103" s="189">
        <v>4</v>
      </c>
      <c r="E103" s="189">
        <v>2</v>
      </c>
      <c r="F103" s="199" t="s">
        <v>641</v>
      </c>
      <c r="G103" s="199" t="s">
        <v>395</v>
      </c>
      <c r="H103" s="199" t="s">
        <v>399</v>
      </c>
      <c r="I103" s="189" t="s">
        <v>403</v>
      </c>
      <c r="J103" s="200">
        <v>2083.25</v>
      </c>
      <c r="K103" s="16" t="s">
        <v>287</v>
      </c>
      <c r="L103" s="16" t="s">
        <v>267</v>
      </c>
      <c r="M103" s="56" t="s">
        <v>267</v>
      </c>
      <c r="N103" s="17" t="s">
        <v>406</v>
      </c>
      <c r="O103" s="57">
        <v>45323</v>
      </c>
      <c r="P103" s="16" t="s">
        <v>651</v>
      </c>
      <c r="Q103" s="17" t="s">
        <v>347</v>
      </c>
      <c r="R103" s="58">
        <v>5979987.7699999996</v>
      </c>
      <c r="S103" s="19" t="s">
        <v>652</v>
      </c>
      <c r="T103" s="22"/>
      <c r="U103" s="16" t="s">
        <v>650</v>
      </c>
      <c r="V103" s="17" t="s">
        <v>410</v>
      </c>
      <c r="BJ103" s="88"/>
      <c r="BK103" s="88"/>
      <c r="BL103" s="88"/>
      <c r="BM103" s="88"/>
      <c r="BN103" s="88"/>
      <c r="BO103" s="88"/>
      <c r="BP103" s="88"/>
      <c r="BQ103" s="88"/>
      <c r="BR103" s="88"/>
      <c r="BS103" s="88"/>
      <c r="BT103" s="88"/>
      <c r="BU103" s="88"/>
      <c r="BV103" s="88"/>
      <c r="BW103" s="88"/>
      <c r="BX103" s="88"/>
      <c r="BY103" s="88"/>
      <c r="BZ103" s="88"/>
      <c r="CA103" s="88"/>
      <c r="CB103" s="88"/>
      <c r="CC103" s="89"/>
    </row>
    <row r="104" spans="1:81" s="85" customFormat="1" ht="90" x14ac:dyDescent="0.25">
      <c r="A104" s="80" t="s">
        <v>232</v>
      </c>
      <c r="B104" s="37" t="s">
        <v>580</v>
      </c>
      <c r="C104" s="31">
        <v>95</v>
      </c>
      <c r="D104" s="103">
        <v>1</v>
      </c>
      <c r="E104" s="31">
        <v>1</v>
      </c>
      <c r="F104" s="31" t="s">
        <v>232</v>
      </c>
      <c r="G104" s="31" t="s">
        <v>233</v>
      </c>
      <c r="H104" s="28" t="s">
        <v>234</v>
      </c>
      <c r="I104" s="28" t="s">
        <v>235</v>
      </c>
      <c r="J104" s="27">
        <v>2196.4</v>
      </c>
      <c r="K104" s="31" t="s">
        <v>12</v>
      </c>
      <c r="L104" s="31" t="s">
        <v>5</v>
      </c>
      <c r="M104" s="31" t="s">
        <v>12</v>
      </c>
      <c r="N104" s="28" t="s">
        <v>236</v>
      </c>
      <c r="O104" s="28" t="s">
        <v>468</v>
      </c>
      <c r="P104" s="28" t="s">
        <v>237</v>
      </c>
      <c r="Q104" s="29" t="s">
        <v>469</v>
      </c>
      <c r="R104" s="30">
        <v>3220000</v>
      </c>
      <c r="S104" s="26">
        <f>R104</f>
        <v>3220000</v>
      </c>
      <c r="T104" s="28"/>
      <c r="U104" s="28" t="s">
        <v>238</v>
      </c>
      <c r="V104" s="163" t="s">
        <v>572</v>
      </c>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c r="CC104" s="88"/>
    </row>
    <row r="105" spans="1:81" s="85" customFormat="1" ht="138" customHeight="1" x14ac:dyDescent="0.25">
      <c r="A105" s="5"/>
      <c r="B105" s="37" t="s">
        <v>580</v>
      </c>
      <c r="C105" s="31">
        <v>96</v>
      </c>
      <c r="D105" s="103">
        <v>2</v>
      </c>
      <c r="E105" s="28">
        <v>1</v>
      </c>
      <c r="F105" s="31" t="s">
        <v>232</v>
      </c>
      <c r="G105" s="28" t="s">
        <v>249</v>
      </c>
      <c r="H105" s="28" t="s">
        <v>250</v>
      </c>
      <c r="I105" s="28" t="s">
        <v>251</v>
      </c>
      <c r="J105" s="35">
        <v>2048</v>
      </c>
      <c r="K105" s="28" t="s">
        <v>12</v>
      </c>
      <c r="L105" s="28" t="s">
        <v>5</v>
      </c>
      <c r="M105" s="28" t="s">
        <v>12</v>
      </c>
      <c r="N105" s="28" t="s">
        <v>424</v>
      </c>
      <c r="O105" s="28" t="s">
        <v>470</v>
      </c>
      <c r="P105" s="28" t="s">
        <v>252</v>
      </c>
      <c r="Q105" s="29" t="s">
        <v>471</v>
      </c>
      <c r="R105" s="30">
        <v>5170000</v>
      </c>
      <c r="S105" s="30">
        <v>5170000</v>
      </c>
      <c r="T105" s="28"/>
      <c r="U105" s="28" t="s">
        <v>238</v>
      </c>
      <c r="V105" s="159" t="s">
        <v>573</v>
      </c>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9"/>
      <c r="BK105" s="89"/>
      <c r="BL105" s="89"/>
      <c r="BM105" s="89"/>
      <c r="BN105" s="89"/>
      <c r="BO105" s="89"/>
      <c r="BP105" s="89"/>
      <c r="BQ105" s="89"/>
      <c r="BR105" s="89"/>
      <c r="BS105" s="89"/>
      <c r="BT105" s="89"/>
      <c r="BU105" s="89"/>
      <c r="BV105" s="89"/>
      <c r="BW105" s="89"/>
      <c r="BX105" s="89"/>
      <c r="BY105" s="89"/>
      <c r="BZ105" s="89"/>
      <c r="CA105" s="89"/>
      <c r="CB105" s="89"/>
      <c r="CC105" s="89"/>
    </row>
    <row r="106" spans="1:81" s="85" customFormat="1" ht="134.25" customHeight="1" x14ac:dyDescent="0.25">
      <c r="A106" s="5"/>
      <c r="B106" s="37" t="s">
        <v>580</v>
      </c>
      <c r="C106" s="31">
        <v>97</v>
      </c>
      <c r="D106" s="103">
        <v>3</v>
      </c>
      <c r="E106" s="28">
        <v>1</v>
      </c>
      <c r="F106" s="28" t="s">
        <v>232</v>
      </c>
      <c r="G106" s="28" t="s">
        <v>239</v>
      </c>
      <c r="H106" s="28" t="s">
        <v>240</v>
      </c>
      <c r="I106" s="28" t="s">
        <v>241</v>
      </c>
      <c r="J106" s="35">
        <v>6083</v>
      </c>
      <c r="K106" s="28" t="s">
        <v>12</v>
      </c>
      <c r="L106" s="28" t="s">
        <v>5</v>
      </c>
      <c r="M106" s="28" t="s">
        <v>12</v>
      </c>
      <c r="N106" s="28" t="s">
        <v>242</v>
      </c>
      <c r="O106" s="28" t="s">
        <v>472</v>
      </c>
      <c r="P106" s="28" t="s">
        <v>243</v>
      </c>
      <c r="Q106" s="29" t="s">
        <v>469</v>
      </c>
      <c r="R106" s="30">
        <v>7700000</v>
      </c>
      <c r="S106" s="30">
        <v>7700000</v>
      </c>
      <c r="T106" s="28"/>
      <c r="U106" s="28" t="s">
        <v>238</v>
      </c>
      <c r="V106" s="159" t="s">
        <v>574</v>
      </c>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9"/>
      <c r="BK106" s="89"/>
      <c r="BL106" s="89"/>
      <c r="BM106" s="89"/>
      <c r="BN106" s="89"/>
      <c r="BO106" s="89"/>
      <c r="BP106" s="89"/>
      <c r="BQ106" s="89"/>
      <c r="BR106" s="89"/>
      <c r="BS106" s="89"/>
      <c r="BT106" s="89"/>
      <c r="BU106" s="89"/>
      <c r="BV106" s="89"/>
      <c r="BW106" s="89"/>
      <c r="BX106" s="89"/>
      <c r="BY106" s="89"/>
      <c r="BZ106" s="89"/>
      <c r="CA106" s="89"/>
      <c r="CB106" s="89"/>
      <c r="CC106" s="89"/>
    </row>
    <row r="107" spans="1:81" s="85" customFormat="1" ht="135" x14ac:dyDescent="0.25">
      <c r="A107" s="5"/>
      <c r="B107" s="37" t="s">
        <v>580</v>
      </c>
      <c r="C107" s="31">
        <v>98</v>
      </c>
      <c r="D107" s="103">
        <v>4</v>
      </c>
      <c r="E107" s="28">
        <v>1</v>
      </c>
      <c r="F107" s="28" t="s">
        <v>232</v>
      </c>
      <c r="G107" s="28" t="s">
        <v>244</v>
      </c>
      <c r="H107" s="28" t="s">
        <v>245</v>
      </c>
      <c r="I107" s="28" t="s">
        <v>246</v>
      </c>
      <c r="J107" s="35">
        <v>3019</v>
      </c>
      <c r="K107" s="28" t="s">
        <v>5</v>
      </c>
      <c r="L107" s="28" t="s">
        <v>5</v>
      </c>
      <c r="M107" s="28" t="s">
        <v>12</v>
      </c>
      <c r="N107" s="28" t="s">
        <v>247</v>
      </c>
      <c r="O107" s="28" t="s">
        <v>473</v>
      </c>
      <c r="P107" s="28" t="s">
        <v>248</v>
      </c>
      <c r="Q107" s="29" t="s">
        <v>471</v>
      </c>
      <c r="R107" s="30">
        <v>2392000</v>
      </c>
      <c r="S107" s="30">
        <v>2392000</v>
      </c>
      <c r="T107" s="28"/>
      <c r="U107" s="28" t="s">
        <v>238</v>
      </c>
      <c r="V107" s="159" t="s">
        <v>575</v>
      </c>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9"/>
      <c r="BK107" s="89"/>
      <c r="BL107" s="89"/>
      <c r="BM107" s="89"/>
      <c r="BN107" s="89"/>
      <c r="BO107" s="89"/>
      <c r="BP107" s="89"/>
      <c r="BQ107" s="89"/>
      <c r="BR107" s="89"/>
      <c r="BS107" s="89"/>
      <c r="BT107" s="89"/>
      <c r="BU107" s="89"/>
      <c r="BV107" s="89"/>
      <c r="BW107" s="89"/>
      <c r="BX107" s="89"/>
      <c r="BY107" s="89"/>
      <c r="BZ107" s="89"/>
      <c r="CA107" s="89"/>
      <c r="CB107" s="89"/>
      <c r="CC107" s="89"/>
    </row>
    <row r="108" spans="1:81" s="85" customFormat="1" ht="75" x14ac:dyDescent="0.25">
      <c r="A108" s="5"/>
      <c r="B108" s="37" t="s">
        <v>580</v>
      </c>
      <c r="C108" s="31">
        <v>99</v>
      </c>
      <c r="D108" s="31">
        <v>5</v>
      </c>
      <c r="E108" s="28">
        <v>2</v>
      </c>
      <c r="F108" s="28" t="s">
        <v>232</v>
      </c>
      <c r="G108" s="28" t="s">
        <v>474</v>
      </c>
      <c r="H108" s="28" t="s">
        <v>475</v>
      </c>
      <c r="I108" s="28" t="s">
        <v>476</v>
      </c>
      <c r="J108" s="35">
        <v>5416.1</v>
      </c>
      <c r="K108" s="28" t="s">
        <v>5</v>
      </c>
      <c r="L108" s="28" t="s">
        <v>5</v>
      </c>
      <c r="M108" s="28" t="s">
        <v>12</v>
      </c>
      <c r="N108" s="28" t="s">
        <v>477</v>
      </c>
      <c r="O108" s="28" t="s">
        <v>478</v>
      </c>
      <c r="P108" s="28" t="s">
        <v>479</v>
      </c>
      <c r="Q108" s="29" t="s">
        <v>480</v>
      </c>
      <c r="R108" s="30">
        <v>6300000</v>
      </c>
      <c r="S108" s="30">
        <v>6300000</v>
      </c>
      <c r="T108" s="97"/>
      <c r="U108" s="28" t="s">
        <v>238</v>
      </c>
      <c r="V108" s="159" t="s">
        <v>576</v>
      </c>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9"/>
      <c r="BK108" s="89"/>
      <c r="BL108" s="89"/>
      <c r="BM108" s="89"/>
      <c r="BN108" s="89"/>
      <c r="BO108" s="89"/>
      <c r="BP108" s="89"/>
      <c r="BQ108" s="89"/>
      <c r="BR108" s="89"/>
      <c r="BS108" s="89"/>
      <c r="BT108" s="89"/>
      <c r="BU108" s="89"/>
      <c r="BV108" s="89"/>
      <c r="BW108" s="89"/>
      <c r="BX108" s="89"/>
      <c r="BY108" s="89"/>
      <c r="BZ108" s="89"/>
      <c r="CA108" s="89"/>
      <c r="CB108" s="89"/>
      <c r="CC108" s="89"/>
    </row>
    <row r="109" spans="1:81" s="85" customFormat="1" ht="120" x14ac:dyDescent="0.25">
      <c r="A109" s="5"/>
      <c r="B109" s="37" t="s">
        <v>580</v>
      </c>
      <c r="C109" s="31">
        <v>100</v>
      </c>
      <c r="D109" s="31">
        <v>6</v>
      </c>
      <c r="E109" s="28">
        <v>1</v>
      </c>
      <c r="F109" s="31" t="s">
        <v>481</v>
      </c>
      <c r="G109" s="28" t="s">
        <v>482</v>
      </c>
      <c r="H109" s="28" t="s">
        <v>483</v>
      </c>
      <c r="I109" s="28" t="s">
        <v>484</v>
      </c>
      <c r="J109" s="35">
        <v>4154.92</v>
      </c>
      <c r="K109" s="28" t="s">
        <v>5</v>
      </c>
      <c r="L109" s="28" t="s">
        <v>12</v>
      </c>
      <c r="M109" s="28" t="s">
        <v>12</v>
      </c>
      <c r="N109" s="28" t="s">
        <v>485</v>
      </c>
      <c r="O109" s="28" t="s">
        <v>486</v>
      </c>
      <c r="P109" s="28" t="s">
        <v>487</v>
      </c>
      <c r="Q109" s="28" t="s">
        <v>488</v>
      </c>
      <c r="R109" s="158">
        <v>4000000</v>
      </c>
      <c r="S109" s="35">
        <v>4000000</v>
      </c>
      <c r="T109" s="164"/>
      <c r="U109" s="28" t="s">
        <v>238</v>
      </c>
      <c r="V109" s="159" t="s">
        <v>577</v>
      </c>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9"/>
      <c r="BK109" s="89"/>
      <c r="BL109" s="89"/>
      <c r="BM109" s="89"/>
      <c r="BN109" s="89"/>
      <c r="BO109" s="89"/>
      <c r="BP109" s="89"/>
      <c r="BQ109" s="89"/>
      <c r="BR109" s="89"/>
      <c r="BS109" s="89"/>
      <c r="BT109" s="89"/>
      <c r="BU109" s="89"/>
      <c r="BV109" s="89"/>
      <c r="BW109" s="89"/>
      <c r="BX109" s="89"/>
      <c r="BY109" s="89"/>
      <c r="BZ109" s="89"/>
      <c r="CA109" s="89"/>
      <c r="CB109" s="89"/>
      <c r="CC109" s="89"/>
    </row>
    <row r="110" spans="1:81" s="85" customFormat="1" ht="75" x14ac:dyDescent="0.25">
      <c r="A110" s="5"/>
      <c r="B110" s="37" t="s">
        <v>580</v>
      </c>
      <c r="C110" s="31">
        <v>101</v>
      </c>
      <c r="D110" s="28">
        <v>7</v>
      </c>
      <c r="E110" s="28">
        <v>1</v>
      </c>
      <c r="F110" s="28" t="s">
        <v>232</v>
      </c>
      <c r="G110" s="28" t="s">
        <v>489</v>
      </c>
      <c r="H110" s="28" t="s">
        <v>490</v>
      </c>
      <c r="I110" s="28" t="s">
        <v>491</v>
      </c>
      <c r="J110" s="35">
        <v>2906.9</v>
      </c>
      <c r="K110" s="28" t="s">
        <v>12</v>
      </c>
      <c r="L110" s="28" t="s">
        <v>12</v>
      </c>
      <c r="M110" s="28" t="s">
        <v>12</v>
      </c>
      <c r="N110" s="28" t="s">
        <v>492</v>
      </c>
      <c r="O110" s="28" t="s">
        <v>493</v>
      </c>
      <c r="P110" s="28" t="s">
        <v>494</v>
      </c>
      <c r="Q110" s="29" t="s">
        <v>495</v>
      </c>
      <c r="R110" s="30">
        <v>6900000</v>
      </c>
      <c r="S110" s="30">
        <v>6900000</v>
      </c>
      <c r="T110" s="97"/>
      <c r="U110" s="28" t="s">
        <v>238</v>
      </c>
      <c r="V110" s="159" t="s">
        <v>578</v>
      </c>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9"/>
      <c r="BK110" s="89"/>
      <c r="BL110" s="89"/>
      <c r="BM110" s="89"/>
      <c r="BN110" s="89"/>
      <c r="BO110" s="89"/>
      <c r="BP110" s="89"/>
      <c r="BQ110" s="89"/>
      <c r="BR110" s="89"/>
      <c r="BS110" s="89"/>
      <c r="BT110" s="89"/>
      <c r="BU110" s="89"/>
      <c r="BV110" s="89"/>
      <c r="BW110" s="89"/>
      <c r="BX110" s="89"/>
      <c r="BY110" s="89"/>
      <c r="BZ110" s="89"/>
      <c r="CA110" s="89"/>
      <c r="CB110" s="89"/>
      <c r="CC110" s="89"/>
    </row>
    <row r="111" spans="1:81" s="85" customFormat="1" ht="409.5" customHeight="1" x14ac:dyDescent="0.25">
      <c r="A111" s="5"/>
      <c r="B111" s="37" t="s">
        <v>580</v>
      </c>
      <c r="C111" s="116">
        <v>102</v>
      </c>
      <c r="D111" s="117">
        <v>8</v>
      </c>
      <c r="E111" s="118">
        <v>1</v>
      </c>
      <c r="F111" s="118" t="s">
        <v>253</v>
      </c>
      <c r="G111" s="118" t="s">
        <v>254</v>
      </c>
      <c r="H111" s="118" t="s">
        <v>255</v>
      </c>
      <c r="I111" s="118" t="s">
        <v>254</v>
      </c>
      <c r="J111" s="119">
        <v>22781.4</v>
      </c>
      <c r="K111" s="118" t="s">
        <v>5</v>
      </c>
      <c r="L111" s="118" t="s">
        <v>12</v>
      </c>
      <c r="M111" s="118" t="s">
        <v>12</v>
      </c>
      <c r="N111" s="118" t="s">
        <v>425</v>
      </c>
      <c r="O111" s="120" t="s">
        <v>558</v>
      </c>
      <c r="P111" s="118" t="s">
        <v>254</v>
      </c>
      <c r="Q111" s="118" t="s">
        <v>559</v>
      </c>
      <c r="R111" s="119">
        <v>86497473</v>
      </c>
      <c r="S111" s="119">
        <v>86497473</v>
      </c>
      <c r="T111" s="118"/>
      <c r="U111" s="118" t="s">
        <v>238</v>
      </c>
      <c r="V111" s="120" t="s">
        <v>560</v>
      </c>
      <c r="W111" s="112"/>
      <c r="X111" s="25"/>
      <c r="Y111" s="25"/>
      <c r="Z111" s="114"/>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9"/>
      <c r="BK111" s="89"/>
      <c r="BL111" s="89"/>
      <c r="BM111" s="89"/>
      <c r="BN111" s="89"/>
      <c r="BO111" s="89"/>
      <c r="BP111" s="89"/>
      <c r="BQ111" s="89"/>
      <c r="BR111" s="89"/>
      <c r="BS111" s="89"/>
      <c r="BT111" s="89"/>
      <c r="BU111" s="89"/>
      <c r="BV111" s="89"/>
      <c r="BW111" s="89"/>
      <c r="BX111" s="89"/>
      <c r="BY111" s="89"/>
      <c r="BZ111" s="89"/>
      <c r="CA111" s="89"/>
      <c r="CB111" s="89"/>
      <c r="CC111" s="89"/>
    </row>
    <row r="112" spans="1:81" ht="60" x14ac:dyDescent="0.4">
      <c r="A112" s="84" t="s">
        <v>259</v>
      </c>
      <c r="B112" s="1"/>
      <c r="C112" s="16">
        <v>103</v>
      </c>
      <c r="D112" s="86">
        <v>1</v>
      </c>
      <c r="E112" s="16">
        <v>5</v>
      </c>
      <c r="F112" s="16" t="s">
        <v>259</v>
      </c>
      <c r="G112" s="16"/>
      <c r="H112" s="17" t="s">
        <v>277</v>
      </c>
      <c r="I112" s="17"/>
      <c r="J112" s="39">
        <v>55477.2</v>
      </c>
      <c r="K112" s="16" t="s">
        <v>12</v>
      </c>
      <c r="L112" s="16"/>
      <c r="M112" s="16"/>
      <c r="N112" s="17"/>
      <c r="O112" s="16">
        <v>2023</v>
      </c>
      <c r="P112" s="17"/>
      <c r="Q112" s="17" t="s">
        <v>332</v>
      </c>
      <c r="R112" s="39">
        <v>4106725.84</v>
      </c>
      <c r="S112" s="38" t="s">
        <v>329</v>
      </c>
      <c r="T112" s="128"/>
      <c r="U112" s="128"/>
      <c r="V112" s="17" t="s">
        <v>552</v>
      </c>
      <c r="BQ112" s="89"/>
      <c r="BR112" s="89"/>
      <c r="BS112" s="89"/>
      <c r="BT112" s="89"/>
      <c r="BU112" s="89"/>
      <c r="BV112" s="89"/>
      <c r="BW112" s="89"/>
      <c r="BX112" s="89"/>
      <c r="BY112" s="89"/>
      <c r="BZ112" s="89"/>
      <c r="CA112" s="89"/>
      <c r="CB112" s="89"/>
      <c r="CC112" s="89"/>
    </row>
    <row r="113" spans="1:81" ht="45" x14ac:dyDescent="0.25">
      <c r="A113" s="110"/>
      <c r="B113" s="1" t="s">
        <v>349</v>
      </c>
      <c r="C113" s="16">
        <v>104</v>
      </c>
      <c r="D113" s="86">
        <v>2</v>
      </c>
      <c r="E113" s="16">
        <v>1</v>
      </c>
      <c r="F113" s="17" t="s">
        <v>259</v>
      </c>
      <c r="G113" s="17" t="s">
        <v>361</v>
      </c>
      <c r="H113" s="17" t="s">
        <v>355</v>
      </c>
      <c r="I113" s="16" t="s">
        <v>369</v>
      </c>
      <c r="J113" s="39">
        <v>7383.7</v>
      </c>
      <c r="K113" s="17" t="s">
        <v>375</v>
      </c>
      <c r="L113" s="16" t="s">
        <v>267</v>
      </c>
      <c r="M113" s="56" t="s">
        <v>267</v>
      </c>
      <c r="N113" s="17" t="s">
        <v>379</v>
      </c>
      <c r="O113" s="17" t="s">
        <v>384</v>
      </c>
      <c r="P113" s="16"/>
      <c r="Q113" s="17" t="s">
        <v>347</v>
      </c>
      <c r="R113" s="58">
        <v>703000</v>
      </c>
      <c r="S113" s="58">
        <v>703000</v>
      </c>
      <c r="T113" s="22"/>
      <c r="U113" s="16"/>
      <c r="V113" s="17" t="s">
        <v>385</v>
      </c>
      <c r="BQ113" s="89"/>
      <c r="BR113" s="89"/>
      <c r="BS113" s="89"/>
      <c r="BT113" s="89"/>
      <c r="BU113" s="89"/>
      <c r="BV113" s="89"/>
      <c r="BW113" s="89"/>
      <c r="BX113" s="89"/>
      <c r="BY113" s="89"/>
      <c r="BZ113" s="89"/>
      <c r="CA113" s="89"/>
      <c r="CB113" s="89"/>
      <c r="CC113" s="89"/>
    </row>
    <row r="114" spans="1:81" ht="30" x14ac:dyDescent="0.25">
      <c r="A114" s="74"/>
      <c r="B114" s="4" t="s">
        <v>662</v>
      </c>
      <c r="C114" s="16">
        <v>105</v>
      </c>
      <c r="D114" s="86">
        <v>3</v>
      </c>
      <c r="E114" s="16">
        <v>1</v>
      </c>
      <c r="F114" s="55" t="s">
        <v>259</v>
      </c>
      <c r="G114" s="17" t="s">
        <v>362</v>
      </c>
      <c r="H114" s="17" t="s">
        <v>356</v>
      </c>
      <c r="I114" s="16" t="s">
        <v>370</v>
      </c>
      <c r="J114" s="39">
        <v>2128</v>
      </c>
      <c r="K114" s="17" t="s">
        <v>376</v>
      </c>
      <c r="L114" s="16" t="s">
        <v>267</v>
      </c>
      <c r="M114" s="56" t="s">
        <v>267</v>
      </c>
      <c r="N114" s="17" t="s">
        <v>379</v>
      </c>
      <c r="O114" s="17" t="s">
        <v>384</v>
      </c>
      <c r="P114" s="16"/>
      <c r="Q114" s="17" t="s">
        <v>347</v>
      </c>
      <c r="R114" s="58">
        <v>1417674</v>
      </c>
      <c r="S114" s="58">
        <v>1008684</v>
      </c>
      <c r="T114" s="22"/>
      <c r="U114" s="16"/>
      <c r="V114" s="17" t="s">
        <v>386</v>
      </c>
      <c r="BQ114" s="89"/>
      <c r="BR114" s="89"/>
      <c r="BS114" s="89"/>
      <c r="BT114" s="89"/>
      <c r="BU114" s="89"/>
      <c r="BV114" s="89"/>
      <c r="BW114" s="89"/>
      <c r="BX114" s="89"/>
      <c r="BY114" s="89"/>
      <c r="BZ114" s="89"/>
      <c r="CA114" s="89"/>
      <c r="CB114" s="89"/>
      <c r="CC114" s="89"/>
    </row>
    <row r="115" spans="1:81" ht="45" x14ac:dyDescent="0.25">
      <c r="A115" s="74"/>
      <c r="B115" s="4" t="s">
        <v>349</v>
      </c>
      <c r="C115" s="16">
        <v>106</v>
      </c>
      <c r="D115" s="86">
        <v>4</v>
      </c>
      <c r="E115" s="16">
        <v>1</v>
      </c>
      <c r="F115" s="17" t="s">
        <v>259</v>
      </c>
      <c r="G115" s="16" t="s">
        <v>363</v>
      </c>
      <c r="H115" s="17" t="s">
        <v>357</v>
      </c>
      <c r="I115" s="16" t="s">
        <v>371</v>
      </c>
      <c r="J115" s="39">
        <v>19950</v>
      </c>
      <c r="K115" s="17" t="s">
        <v>377</v>
      </c>
      <c r="L115" s="16" t="s">
        <v>267</v>
      </c>
      <c r="M115" s="56" t="s">
        <v>267</v>
      </c>
      <c r="N115" s="17" t="s">
        <v>379</v>
      </c>
      <c r="O115" s="17" t="s">
        <v>384</v>
      </c>
      <c r="P115" s="16"/>
      <c r="Q115" s="17" t="s">
        <v>347</v>
      </c>
      <c r="R115" s="238">
        <v>1713633.96</v>
      </c>
      <c r="S115" s="238">
        <v>1713633.96</v>
      </c>
      <c r="T115" s="22"/>
      <c r="U115" s="16"/>
      <c r="V115" s="17" t="s">
        <v>387</v>
      </c>
      <c r="BQ115" s="89"/>
      <c r="BR115" s="89"/>
      <c r="BS115" s="89"/>
      <c r="BT115" s="89"/>
      <c r="BU115" s="89"/>
      <c r="BV115" s="89"/>
      <c r="BW115" s="89"/>
      <c r="BX115" s="89"/>
      <c r="BY115" s="89"/>
      <c r="BZ115" s="89"/>
      <c r="CA115" s="89"/>
      <c r="CB115" s="89"/>
      <c r="CC115" s="89"/>
    </row>
    <row r="116" spans="1:81" ht="45" x14ac:dyDescent="0.25">
      <c r="A116" s="74"/>
      <c r="B116" s="4" t="s">
        <v>349</v>
      </c>
      <c r="C116" s="16">
        <v>107</v>
      </c>
      <c r="D116" s="86">
        <v>5</v>
      </c>
      <c r="E116" s="16">
        <v>1</v>
      </c>
      <c r="F116" s="17" t="s">
        <v>259</v>
      </c>
      <c r="G116" s="16" t="s">
        <v>364</v>
      </c>
      <c r="H116" s="17" t="s">
        <v>358</v>
      </c>
      <c r="I116" s="16" t="s">
        <v>372</v>
      </c>
      <c r="J116" s="39">
        <v>1245.1600000000001</v>
      </c>
      <c r="K116" s="17" t="s">
        <v>378</v>
      </c>
      <c r="L116" s="16" t="s">
        <v>287</v>
      </c>
      <c r="M116" s="56" t="s">
        <v>267</v>
      </c>
      <c r="N116" s="17" t="s">
        <v>380</v>
      </c>
      <c r="O116" s="17" t="s">
        <v>384</v>
      </c>
      <c r="P116" s="16"/>
      <c r="Q116" s="17" t="s">
        <v>347</v>
      </c>
      <c r="R116" s="239">
        <v>746625</v>
      </c>
      <c r="S116" s="239">
        <v>746625</v>
      </c>
      <c r="T116" s="22"/>
      <c r="U116" s="16"/>
      <c r="V116" s="17" t="s">
        <v>388</v>
      </c>
      <c r="BJ116" s="88"/>
      <c r="BK116" s="88"/>
      <c r="BL116" s="88"/>
      <c r="BM116" s="88"/>
      <c r="BN116" s="88"/>
      <c r="BO116" s="88"/>
      <c r="BP116" s="88"/>
      <c r="BQ116" s="88"/>
      <c r="BR116" s="88"/>
      <c r="BS116" s="88"/>
      <c r="BT116" s="88"/>
      <c r="BU116" s="88"/>
      <c r="BV116" s="88"/>
      <c r="BW116" s="88"/>
      <c r="BX116" s="88"/>
      <c r="BY116" s="88"/>
      <c r="BZ116" s="88"/>
      <c r="CA116" s="88"/>
      <c r="CB116" s="88"/>
      <c r="CC116" s="88"/>
    </row>
    <row r="117" spans="1:81" ht="47.25" customHeight="1" x14ac:dyDescent="0.25">
      <c r="A117" s="74"/>
      <c r="B117" s="4" t="s">
        <v>349</v>
      </c>
      <c r="C117" s="16">
        <v>108</v>
      </c>
      <c r="D117" s="86">
        <v>6</v>
      </c>
      <c r="E117" s="16">
        <v>1</v>
      </c>
      <c r="F117" s="17" t="s">
        <v>259</v>
      </c>
      <c r="G117" s="16" t="s">
        <v>365</v>
      </c>
      <c r="H117" s="17" t="s">
        <v>359</v>
      </c>
      <c r="I117" s="16" t="s">
        <v>373</v>
      </c>
      <c r="J117" s="39">
        <v>573</v>
      </c>
      <c r="K117" s="17" t="s">
        <v>288</v>
      </c>
      <c r="L117" s="16" t="s">
        <v>267</v>
      </c>
      <c r="M117" s="56" t="s">
        <v>267</v>
      </c>
      <c r="N117" s="17" t="s">
        <v>381</v>
      </c>
      <c r="O117" s="17" t="s">
        <v>384</v>
      </c>
      <c r="P117" s="16"/>
      <c r="Q117" s="17" t="s">
        <v>347</v>
      </c>
      <c r="R117" s="240">
        <v>327617</v>
      </c>
      <c r="S117" s="240">
        <v>327617</v>
      </c>
      <c r="T117" s="22"/>
      <c r="U117" s="16"/>
      <c r="V117" s="17" t="s">
        <v>389</v>
      </c>
      <c r="BJ117" s="88"/>
      <c r="BK117" s="88"/>
      <c r="BL117" s="88"/>
      <c r="BM117" s="88"/>
      <c r="BN117" s="88"/>
      <c r="BO117" s="88"/>
      <c r="BP117" s="88"/>
      <c r="BQ117" s="88"/>
      <c r="BR117" s="88"/>
      <c r="BS117" s="88"/>
      <c r="BT117" s="88"/>
      <c r="BU117" s="88"/>
      <c r="BV117" s="88"/>
      <c r="BW117" s="88"/>
      <c r="BX117" s="88"/>
      <c r="BY117" s="88"/>
      <c r="BZ117" s="88"/>
      <c r="CA117" s="88"/>
      <c r="CB117" s="88"/>
      <c r="CC117" s="88"/>
    </row>
    <row r="118" spans="1:81" ht="45" x14ac:dyDescent="0.25">
      <c r="A118" s="74"/>
      <c r="B118" s="4" t="s">
        <v>662</v>
      </c>
      <c r="C118" s="16">
        <v>109</v>
      </c>
      <c r="D118" s="86">
        <v>7</v>
      </c>
      <c r="E118" s="16">
        <v>1</v>
      </c>
      <c r="F118" s="17" t="s">
        <v>259</v>
      </c>
      <c r="G118" s="16" t="s">
        <v>366</v>
      </c>
      <c r="H118" s="17" t="s">
        <v>360</v>
      </c>
      <c r="I118" s="16" t="s">
        <v>374</v>
      </c>
      <c r="J118" s="39">
        <v>364.8</v>
      </c>
      <c r="K118" s="17" t="s">
        <v>378</v>
      </c>
      <c r="L118" s="16" t="s">
        <v>267</v>
      </c>
      <c r="M118" s="56" t="s">
        <v>267</v>
      </c>
      <c r="N118" s="17" t="s">
        <v>382</v>
      </c>
      <c r="O118" s="17" t="s">
        <v>384</v>
      </c>
      <c r="P118" s="16"/>
      <c r="Q118" s="17" t="s">
        <v>347</v>
      </c>
      <c r="R118" s="58">
        <v>179000</v>
      </c>
      <c r="S118" s="58">
        <v>160000</v>
      </c>
      <c r="T118" s="22"/>
      <c r="U118" s="16"/>
      <c r="V118" s="17" t="s">
        <v>390</v>
      </c>
      <c r="BJ118" s="88"/>
      <c r="BK118" s="88"/>
      <c r="BL118" s="88"/>
      <c r="BM118" s="88"/>
      <c r="BN118" s="88"/>
      <c r="BO118" s="88"/>
      <c r="BP118" s="88"/>
      <c r="BQ118" s="88"/>
      <c r="BR118" s="88"/>
      <c r="BS118" s="88"/>
      <c r="BT118" s="88"/>
      <c r="BU118" s="88"/>
      <c r="BV118" s="88"/>
      <c r="BW118" s="88"/>
      <c r="BX118" s="88"/>
      <c r="BY118" s="88"/>
      <c r="BZ118" s="88"/>
      <c r="CA118" s="88"/>
      <c r="CB118" s="88"/>
      <c r="CC118" s="88"/>
    </row>
    <row r="119" spans="1:81" ht="57" customHeight="1" x14ac:dyDescent="0.25">
      <c r="A119" s="74"/>
      <c r="B119" s="4" t="s">
        <v>662</v>
      </c>
      <c r="C119" s="16">
        <v>110</v>
      </c>
      <c r="D119" s="86">
        <v>8</v>
      </c>
      <c r="E119" s="59">
        <v>1</v>
      </c>
      <c r="F119" s="60" t="s">
        <v>259</v>
      </c>
      <c r="G119" s="59" t="s">
        <v>367</v>
      </c>
      <c r="H119" s="60" t="s">
        <v>368</v>
      </c>
      <c r="I119" s="59" t="s">
        <v>289</v>
      </c>
      <c r="J119" s="75">
        <v>1939.5</v>
      </c>
      <c r="K119" s="60" t="s">
        <v>290</v>
      </c>
      <c r="L119" s="16" t="s">
        <v>287</v>
      </c>
      <c r="M119" s="56" t="s">
        <v>287</v>
      </c>
      <c r="N119" s="17" t="s">
        <v>383</v>
      </c>
      <c r="O119" s="17" t="s">
        <v>384</v>
      </c>
      <c r="P119" s="16"/>
      <c r="Q119" s="17" t="s">
        <v>347</v>
      </c>
      <c r="R119" s="58">
        <v>4848750</v>
      </c>
      <c r="S119" s="58">
        <v>1027935</v>
      </c>
      <c r="T119" s="22"/>
      <c r="U119" s="16"/>
      <c r="V119" s="17" t="s">
        <v>391</v>
      </c>
      <c r="BJ119" s="88"/>
      <c r="BK119" s="88"/>
      <c r="BL119" s="88"/>
      <c r="BM119" s="88"/>
      <c r="BN119" s="88"/>
      <c r="BO119" s="88"/>
      <c r="BP119" s="88"/>
      <c r="BQ119" s="88"/>
      <c r="BR119" s="88"/>
      <c r="BS119" s="88"/>
      <c r="BT119" s="88"/>
      <c r="BU119" s="88"/>
      <c r="BV119" s="88"/>
      <c r="BW119" s="88"/>
      <c r="BX119" s="88"/>
      <c r="BY119" s="88"/>
      <c r="BZ119" s="88"/>
      <c r="CA119" s="88"/>
      <c r="CB119" s="88"/>
      <c r="CC119" s="88"/>
    </row>
    <row r="120" spans="1:81" ht="30" x14ac:dyDescent="0.25">
      <c r="A120" s="74"/>
      <c r="B120" s="4" t="s">
        <v>349</v>
      </c>
      <c r="C120" s="16">
        <v>111</v>
      </c>
      <c r="D120" s="86">
        <v>9</v>
      </c>
      <c r="E120" s="16">
        <v>3</v>
      </c>
      <c r="F120" s="17" t="s">
        <v>259</v>
      </c>
      <c r="G120" s="227" t="s">
        <v>663</v>
      </c>
      <c r="H120" s="17" t="s">
        <v>664</v>
      </c>
      <c r="I120" s="17" t="s">
        <v>665</v>
      </c>
      <c r="J120" s="228">
        <v>1035.0999999999999</v>
      </c>
      <c r="K120" s="96" t="s">
        <v>666</v>
      </c>
      <c r="L120" s="17" t="s">
        <v>667</v>
      </c>
      <c r="M120" s="229" t="s">
        <v>267</v>
      </c>
      <c r="N120" s="17" t="s">
        <v>668</v>
      </c>
      <c r="O120" s="16">
        <v>2023</v>
      </c>
      <c r="P120" s="16" t="s">
        <v>494</v>
      </c>
      <c r="Q120" s="17" t="s">
        <v>669</v>
      </c>
      <c r="R120" s="38"/>
      <c r="S120" s="17"/>
      <c r="T120" s="16"/>
      <c r="U120" s="16" t="s">
        <v>53</v>
      </c>
      <c r="V120" s="16"/>
      <c r="BJ120" s="88"/>
      <c r="BK120" s="88"/>
      <c r="BL120" s="88"/>
      <c r="BM120" s="88"/>
      <c r="BN120" s="88"/>
      <c r="BO120" s="88"/>
      <c r="BP120" s="88"/>
      <c r="BQ120" s="88"/>
      <c r="BR120" s="88"/>
      <c r="BS120" s="88"/>
      <c r="BT120" s="88"/>
      <c r="BU120" s="88"/>
      <c r="BV120" s="88"/>
      <c r="BW120" s="88"/>
      <c r="BX120" s="88"/>
      <c r="BY120" s="88"/>
      <c r="BZ120" s="88"/>
      <c r="CA120" s="88"/>
      <c r="CB120" s="88"/>
      <c r="CC120" s="88"/>
    </row>
    <row r="121" spans="1:81" ht="30" x14ac:dyDescent="0.25">
      <c r="A121" s="74"/>
      <c r="B121" s="4" t="s">
        <v>662</v>
      </c>
      <c r="C121" s="16">
        <v>112</v>
      </c>
      <c r="D121" s="86">
        <v>10</v>
      </c>
      <c r="E121" s="16">
        <v>1</v>
      </c>
      <c r="F121" s="17" t="s">
        <v>259</v>
      </c>
      <c r="G121" s="16">
        <v>1742</v>
      </c>
      <c r="H121" s="17" t="s">
        <v>263</v>
      </c>
      <c r="I121" s="17" t="s">
        <v>264</v>
      </c>
      <c r="J121" s="95">
        <v>2408.6</v>
      </c>
      <c r="K121" s="96" t="s">
        <v>265</v>
      </c>
      <c r="L121" s="17" t="s">
        <v>266</v>
      </c>
      <c r="M121" s="56" t="s">
        <v>267</v>
      </c>
      <c r="N121" s="17" t="s">
        <v>268</v>
      </c>
      <c r="O121" s="16">
        <v>2022</v>
      </c>
      <c r="P121" s="16" t="s">
        <v>267</v>
      </c>
      <c r="Q121" s="16"/>
      <c r="R121" s="39">
        <v>1200000</v>
      </c>
      <c r="S121" s="39"/>
      <c r="T121" s="39"/>
      <c r="U121" s="16" t="s">
        <v>53</v>
      </c>
      <c r="V121" s="16"/>
      <c r="BQ121" s="89"/>
      <c r="BR121" s="89"/>
      <c r="BS121" s="89"/>
      <c r="BT121" s="89"/>
      <c r="BU121" s="89"/>
      <c r="BV121" s="89"/>
      <c r="BW121" s="89"/>
      <c r="BX121" s="89"/>
      <c r="BY121" s="89"/>
      <c r="BZ121" s="89"/>
      <c r="CA121" s="89"/>
      <c r="CB121" s="89"/>
      <c r="CC121" s="89"/>
    </row>
    <row r="122" spans="1:81" s="85" customFormat="1" ht="75" x14ac:dyDescent="0.25">
      <c r="A122" s="80" t="s">
        <v>670</v>
      </c>
      <c r="B122" s="1" t="s">
        <v>349</v>
      </c>
      <c r="C122" s="277">
        <v>113</v>
      </c>
      <c r="D122" s="86">
        <v>1</v>
      </c>
      <c r="E122" s="16">
        <v>1</v>
      </c>
      <c r="F122" s="17" t="s">
        <v>670</v>
      </c>
      <c r="G122" s="17" t="s">
        <v>671</v>
      </c>
      <c r="H122" s="17" t="s">
        <v>672</v>
      </c>
      <c r="I122" s="16" t="s">
        <v>673</v>
      </c>
      <c r="J122" s="38">
        <f>1444.8+67.3</f>
        <v>1512.1</v>
      </c>
      <c r="K122" s="17" t="s">
        <v>5</v>
      </c>
      <c r="L122" s="17" t="s">
        <v>674</v>
      </c>
      <c r="M122" s="17" t="s">
        <v>12</v>
      </c>
      <c r="N122" s="17" t="s">
        <v>739</v>
      </c>
      <c r="O122" s="17" t="s">
        <v>675</v>
      </c>
      <c r="P122" s="17" t="s">
        <v>676</v>
      </c>
      <c r="Q122" s="17" t="s">
        <v>677</v>
      </c>
      <c r="R122" s="38" t="s">
        <v>678</v>
      </c>
      <c r="S122" s="17" t="s">
        <v>679</v>
      </c>
      <c r="T122" s="278"/>
      <c r="U122" s="278">
        <v>1</v>
      </c>
      <c r="V122" s="17" t="s">
        <v>680</v>
      </c>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row>
    <row r="123" spans="1:81" s="85" customFormat="1" ht="75" x14ac:dyDescent="0.25">
      <c r="A123" s="5"/>
      <c r="B123" s="1" t="s">
        <v>349</v>
      </c>
      <c r="C123" s="277">
        <v>114</v>
      </c>
      <c r="D123" s="86">
        <v>2</v>
      </c>
      <c r="E123" s="16">
        <v>1</v>
      </c>
      <c r="F123" s="17" t="s">
        <v>670</v>
      </c>
      <c r="G123" s="17" t="s">
        <v>681</v>
      </c>
      <c r="H123" s="17" t="s">
        <v>682</v>
      </c>
      <c r="I123" s="16" t="s">
        <v>683</v>
      </c>
      <c r="J123" s="38">
        <v>2310.9</v>
      </c>
      <c r="K123" s="17" t="s">
        <v>5</v>
      </c>
      <c r="L123" s="17" t="s">
        <v>674</v>
      </c>
      <c r="M123" s="17" t="s">
        <v>12</v>
      </c>
      <c r="N123" s="17" t="s">
        <v>740</v>
      </c>
      <c r="O123" s="17" t="s">
        <v>675</v>
      </c>
      <c r="P123" s="17" t="s">
        <v>684</v>
      </c>
      <c r="Q123" s="17" t="s">
        <v>677</v>
      </c>
      <c r="R123" s="38" t="s">
        <v>685</v>
      </c>
      <c r="S123" s="17" t="s">
        <v>686</v>
      </c>
      <c r="T123" s="278"/>
      <c r="U123" s="278">
        <v>1</v>
      </c>
      <c r="V123" s="17" t="s">
        <v>680</v>
      </c>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row>
    <row r="124" spans="1:81" s="85" customFormat="1" ht="75" x14ac:dyDescent="0.25">
      <c r="A124" s="5"/>
      <c r="B124" s="37" t="s">
        <v>697</v>
      </c>
      <c r="C124" s="277">
        <v>115</v>
      </c>
      <c r="D124" s="86">
        <v>3</v>
      </c>
      <c r="E124" s="16">
        <v>1</v>
      </c>
      <c r="F124" s="16" t="s">
        <v>670</v>
      </c>
      <c r="G124" s="16" t="s">
        <v>687</v>
      </c>
      <c r="H124" s="17" t="s">
        <v>688</v>
      </c>
      <c r="I124" s="16" t="s">
        <v>689</v>
      </c>
      <c r="J124" s="39">
        <v>1263.1099999999999</v>
      </c>
      <c r="K124" s="17" t="s">
        <v>5</v>
      </c>
      <c r="L124" s="17" t="s">
        <v>690</v>
      </c>
      <c r="M124" s="16" t="s">
        <v>12</v>
      </c>
      <c r="N124" s="17" t="s">
        <v>741</v>
      </c>
      <c r="O124" s="17" t="s">
        <v>691</v>
      </c>
      <c r="P124" s="17" t="s">
        <v>692</v>
      </c>
      <c r="Q124" s="17" t="s">
        <v>693</v>
      </c>
      <c r="R124" s="38" t="s">
        <v>694</v>
      </c>
      <c r="S124" s="17" t="s">
        <v>695</v>
      </c>
      <c r="T124" s="279"/>
      <c r="U124" s="279">
        <v>0.82</v>
      </c>
      <c r="V124" s="17" t="s">
        <v>696</v>
      </c>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row>
    <row r="125" spans="1:81" s="85" customFormat="1" ht="120" x14ac:dyDescent="0.25">
      <c r="A125" s="5"/>
      <c r="B125" s="1" t="s">
        <v>349</v>
      </c>
      <c r="C125" s="277">
        <v>116</v>
      </c>
      <c r="D125" s="86">
        <v>4</v>
      </c>
      <c r="E125" s="16">
        <v>1</v>
      </c>
      <c r="F125" s="16" t="s">
        <v>670</v>
      </c>
      <c r="G125" s="16" t="s">
        <v>698</v>
      </c>
      <c r="H125" s="17" t="s">
        <v>699</v>
      </c>
      <c r="I125" s="16" t="s">
        <v>700</v>
      </c>
      <c r="J125" s="39">
        <v>1357.3</v>
      </c>
      <c r="K125" s="17" t="s">
        <v>5</v>
      </c>
      <c r="L125" s="17" t="s">
        <v>701</v>
      </c>
      <c r="M125" s="16" t="s">
        <v>12</v>
      </c>
      <c r="N125" s="17" t="s">
        <v>742</v>
      </c>
      <c r="O125" s="17" t="s">
        <v>675</v>
      </c>
      <c r="P125" s="16" t="s">
        <v>702</v>
      </c>
      <c r="Q125" s="17" t="s">
        <v>703</v>
      </c>
      <c r="R125" s="38" t="s">
        <v>704</v>
      </c>
      <c r="S125" s="17" t="s">
        <v>705</v>
      </c>
      <c r="T125" s="278"/>
      <c r="U125" s="278">
        <v>1</v>
      </c>
      <c r="V125" s="17" t="s">
        <v>706</v>
      </c>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8"/>
    </row>
    <row r="126" spans="1:81" s="85" customFormat="1" ht="135" x14ac:dyDescent="0.25">
      <c r="A126" s="5"/>
      <c r="B126" s="1" t="s">
        <v>349</v>
      </c>
      <c r="C126" s="277">
        <v>117</v>
      </c>
      <c r="D126" s="86">
        <v>5</v>
      </c>
      <c r="E126" s="16">
        <v>1</v>
      </c>
      <c r="F126" s="16" t="s">
        <v>670</v>
      </c>
      <c r="G126" s="17" t="s">
        <v>707</v>
      </c>
      <c r="H126" s="17" t="s">
        <v>708</v>
      </c>
      <c r="I126" s="16" t="s">
        <v>709</v>
      </c>
      <c r="J126" s="39">
        <v>1430</v>
      </c>
      <c r="K126" s="17" t="s">
        <v>5</v>
      </c>
      <c r="L126" s="17" t="s">
        <v>710</v>
      </c>
      <c r="M126" s="16" t="s">
        <v>12</v>
      </c>
      <c r="N126" s="17" t="s">
        <v>743</v>
      </c>
      <c r="O126" s="17" t="s">
        <v>675</v>
      </c>
      <c r="P126" s="17" t="s">
        <v>711</v>
      </c>
      <c r="Q126" s="17" t="s">
        <v>703</v>
      </c>
      <c r="R126" s="38" t="s">
        <v>712</v>
      </c>
      <c r="S126" s="17" t="s">
        <v>713</v>
      </c>
      <c r="T126" s="279"/>
      <c r="U126" s="279" t="s">
        <v>714</v>
      </c>
      <c r="V126" s="17" t="s">
        <v>715</v>
      </c>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row>
    <row r="127" spans="1:81" s="85" customFormat="1" ht="150" x14ac:dyDescent="0.25">
      <c r="A127" s="5"/>
      <c r="B127" s="1" t="s">
        <v>349</v>
      </c>
      <c r="C127" s="277">
        <v>118</v>
      </c>
      <c r="D127" s="86">
        <v>6</v>
      </c>
      <c r="E127" s="16">
        <v>1</v>
      </c>
      <c r="F127" s="16" t="s">
        <v>670</v>
      </c>
      <c r="G127" s="17" t="s">
        <v>716</v>
      </c>
      <c r="H127" s="17" t="s">
        <v>717</v>
      </c>
      <c r="I127" s="16" t="s">
        <v>718</v>
      </c>
      <c r="J127" s="39">
        <v>5404.5</v>
      </c>
      <c r="K127" s="17" t="s">
        <v>5</v>
      </c>
      <c r="L127" s="17" t="s">
        <v>710</v>
      </c>
      <c r="M127" s="16" t="s">
        <v>12</v>
      </c>
      <c r="N127" s="17" t="s">
        <v>744</v>
      </c>
      <c r="O127" s="17" t="s">
        <v>675</v>
      </c>
      <c r="P127" s="17" t="s">
        <v>719</v>
      </c>
      <c r="Q127" s="17" t="s">
        <v>703</v>
      </c>
      <c r="R127" s="38" t="s">
        <v>720</v>
      </c>
      <c r="S127" s="17" t="s">
        <v>721</v>
      </c>
      <c r="T127" s="278"/>
      <c r="U127" s="278">
        <v>1</v>
      </c>
      <c r="V127" s="17" t="s">
        <v>722</v>
      </c>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88"/>
    </row>
    <row r="128" spans="1:81" s="85" customFormat="1" ht="120" x14ac:dyDescent="0.25">
      <c r="A128" s="5"/>
      <c r="B128" s="37" t="s">
        <v>697</v>
      </c>
      <c r="C128" s="277">
        <v>119</v>
      </c>
      <c r="D128" s="86">
        <v>7</v>
      </c>
      <c r="E128" s="16">
        <v>1</v>
      </c>
      <c r="F128" s="16" t="s">
        <v>670</v>
      </c>
      <c r="G128" s="17" t="s">
        <v>723</v>
      </c>
      <c r="H128" s="17" t="s">
        <v>724</v>
      </c>
      <c r="I128" s="16" t="s">
        <v>725</v>
      </c>
      <c r="J128" s="39">
        <v>2554.8000000000002</v>
      </c>
      <c r="K128" s="17" t="s">
        <v>726</v>
      </c>
      <c r="L128" s="17" t="s">
        <v>710</v>
      </c>
      <c r="M128" s="16" t="s">
        <v>12</v>
      </c>
      <c r="N128" s="17" t="s">
        <v>745</v>
      </c>
      <c r="O128" s="17" t="s">
        <v>691</v>
      </c>
      <c r="P128" s="17" t="s">
        <v>727</v>
      </c>
      <c r="Q128" s="17" t="s">
        <v>693</v>
      </c>
      <c r="R128" s="38" t="s">
        <v>728</v>
      </c>
      <c r="S128" s="17"/>
      <c r="T128" s="278"/>
      <c r="U128" s="278">
        <v>0.50519999999999998</v>
      </c>
      <c r="V128" s="17" t="s">
        <v>729</v>
      </c>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c r="CC128" s="88"/>
    </row>
    <row r="129" spans="1:81" ht="15.75" x14ac:dyDescent="0.25">
      <c r="A129" s="202" t="s">
        <v>426</v>
      </c>
      <c r="B129" s="165"/>
      <c r="C129" s="166">
        <f>C128</f>
        <v>119</v>
      </c>
      <c r="D129" s="166"/>
      <c r="E129" s="166">
        <f>SUM(E2:E128)</f>
        <v>158</v>
      </c>
      <c r="F129" s="166"/>
      <c r="G129" s="166"/>
      <c r="H129" s="165"/>
      <c r="I129" s="166"/>
      <c r="J129" s="168">
        <f>SUM(J2:J128)</f>
        <v>647041.75</v>
      </c>
      <c r="K129" s="166"/>
      <c r="L129" s="47"/>
      <c r="M129" s="47"/>
      <c r="N129" s="47"/>
      <c r="O129" s="47"/>
      <c r="P129" s="47"/>
      <c r="Q129" s="47"/>
      <c r="R129" s="44"/>
      <c r="S129" s="44"/>
      <c r="T129" s="44"/>
      <c r="U129" s="166"/>
      <c r="V129" s="166"/>
      <c r="BQ129" s="89"/>
      <c r="BR129" s="89"/>
      <c r="BS129" s="89"/>
      <c r="BT129" s="89"/>
      <c r="BU129" s="89"/>
      <c r="BV129" s="89"/>
      <c r="BW129" s="89"/>
      <c r="BX129" s="89"/>
      <c r="BY129" s="89"/>
      <c r="BZ129" s="89"/>
      <c r="CA129" s="89"/>
      <c r="CB129" s="89"/>
      <c r="CC129" s="89"/>
    </row>
    <row r="130" spans="1:81" x14ac:dyDescent="0.25">
      <c r="A130" s="203"/>
      <c r="B130" s="165"/>
      <c r="C130" s="166"/>
      <c r="D130" s="167"/>
      <c r="E130" s="166"/>
      <c r="F130" s="166"/>
      <c r="G130" s="166"/>
      <c r="H130" s="165"/>
      <c r="I130" s="166"/>
      <c r="J130" s="168"/>
      <c r="K130" s="89"/>
    </row>
    <row r="131" spans="1:81" x14ac:dyDescent="0.25">
      <c r="A131" s="203"/>
      <c r="B131" s="165"/>
      <c r="C131" s="166"/>
      <c r="D131" s="167"/>
      <c r="E131" s="166"/>
      <c r="F131" s="166"/>
      <c r="G131" s="166"/>
      <c r="H131" s="165"/>
      <c r="I131" s="166"/>
      <c r="J131" s="168"/>
      <c r="K131" s="89"/>
    </row>
    <row r="132" spans="1:81" x14ac:dyDescent="0.25">
      <c r="A132" s="203"/>
      <c r="B132" s="165"/>
      <c r="C132" s="166"/>
      <c r="D132" s="167"/>
      <c r="E132" s="166"/>
      <c r="F132" s="166"/>
      <c r="G132" s="166"/>
      <c r="H132" s="165"/>
      <c r="I132" s="166"/>
      <c r="J132" s="168"/>
      <c r="K132" s="89"/>
    </row>
    <row r="133" spans="1:81" x14ac:dyDescent="0.25">
      <c r="A133" s="204"/>
      <c r="B133" s="151"/>
      <c r="C133" s="141" t="s">
        <v>260</v>
      </c>
      <c r="D133" s="169"/>
      <c r="E133" s="47"/>
      <c r="F133" s="47"/>
      <c r="G133" s="47"/>
      <c r="H133" s="151"/>
      <c r="I133" s="47"/>
      <c r="J133" s="44"/>
    </row>
    <row r="134" spans="1:81" ht="30" x14ac:dyDescent="0.25">
      <c r="A134" s="204"/>
      <c r="B134" s="151"/>
      <c r="C134" s="37" t="s">
        <v>522</v>
      </c>
      <c r="D134" s="285" t="s">
        <v>581</v>
      </c>
      <c r="E134" s="285"/>
      <c r="F134" s="285"/>
      <c r="G134" s="285"/>
      <c r="H134" s="285"/>
      <c r="I134" s="285"/>
      <c r="J134" s="285"/>
      <c r="K134" s="285"/>
    </row>
    <row r="135" spans="1:81" x14ac:dyDescent="0.25">
      <c r="C135" s="1" t="s">
        <v>514</v>
      </c>
      <c r="D135" s="295" t="s">
        <v>579</v>
      </c>
      <c r="E135" s="296"/>
      <c r="F135" s="296"/>
      <c r="G135" s="296"/>
      <c r="H135" s="296"/>
      <c r="I135" s="296"/>
      <c r="J135" s="296"/>
      <c r="K135" s="297"/>
      <c r="M135" s="45"/>
    </row>
    <row r="136" spans="1:81" x14ac:dyDescent="0.25">
      <c r="C136" s="37" t="s">
        <v>570</v>
      </c>
      <c r="D136" s="295" t="s">
        <v>738</v>
      </c>
      <c r="E136" s="296"/>
      <c r="F136" s="296"/>
      <c r="G136" s="296"/>
      <c r="H136" s="296"/>
      <c r="I136" s="296"/>
      <c r="J136" s="296"/>
      <c r="K136" s="297"/>
      <c r="M136" s="45"/>
    </row>
    <row r="137" spans="1:81" x14ac:dyDescent="0.25">
      <c r="C137" s="37" t="s">
        <v>549</v>
      </c>
      <c r="D137" s="295" t="s">
        <v>734</v>
      </c>
      <c r="E137" s="296"/>
      <c r="F137" s="296"/>
      <c r="G137" s="296"/>
      <c r="H137" s="296"/>
      <c r="I137" s="296"/>
      <c r="J137" s="296"/>
      <c r="K137" s="297"/>
      <c r="M137" s="45"/>
    </row>
    <row r="138" spans="1:81" x14ac:dyDescent="0.25">
      <c r="C138" s="2" t="s">
        <v>550</v>
      </c>
      <c r="D138" s="295" t="s">
        <v>582</v>
      </c>
      <c r="E138" s="296"/>
      <c r="F138" s="296"/>
      <c r="G138" s="296"/>
      <c r="H138" s="296"/>
      <c r="I138" s="296"/>
      <c r="J138" s="296"/>
      <c r="K138" s="297"/>
      <c r="M138" s="45"/>
    </row>
    <row r="139" spans="1:81" x14ac:dyDescent="0.25">
      <c r="C139" s="6" t="s">
        <v>349</v>
      </c>
      <c r="D139" s="295" t="s">
        <v>516</v>
      </c>
      <c r="E139" s="296"/>
      <c r="F139" s="296"/>
      <c r="G139" s="296"/>
      <c r="H139" s="296"/>
      <c r="I139" s="296"/>
      <c r="J139" s="296"/>
      <c r="K139" s="297"/>
    </row>
    <row r="140" spans="1:81" ht="30" x14ac:dyDescent="0.25">
      <c r="C140" s="37" t="s">
        <v>735</v>
      </c>
      <c r="D140" s="295" t="s">
        <v>736</v>
      </c>
      <c r="E140" s="296"/>
      <c r="F140" s="296"/>
      <c r="G140" s="296"/>
      <c r="H140" s="296"/>
      <c r="I140" s="296"/>
      <c r="J140" s="296"/>
      <c r="K140" s="297"/>
    </row>
    <row r="141" spans="1:81" x14ac:dyDescent="0.25">
      <c r="C141" s="170"/>
      <c r="D141" s="292" t="s">
        <v>338</v>
      </c>
      <c r="E141" s="293"/>
      <c r="F141" s="293"/>
      <c r="G141" s="293"/>
      <c r="H141" s="293"/>
      <c r="I141" s="293"/>
      <c r="J141" s="293"/>
      <c r="K141" s="294"/>
      <c r="N141" s="45"/>
    </row>
    <row r="142" spans="1:81" x14ac:dyDescent="0.25">
      <c r="C142" s="171"/>
      <c r="D142" s="292" t="s">
        <v>339</v>
      </c>
      <c r="E142" s="293"/>
      <c r="F142" s="293"/>
      <c r="G142" s="293"/>
      <c r="H142" s="293"/>
      <c r="I142" s="293"/>
      <c r="J142" s="293"/>
      <c r="K142" s="294"/>
      <c r="N142" s="45"/>
    </row>
    <row r="143" spans="1:81" x14ac:dyDescent="0.25">
      <c r="C143" s="179"/>
      <c r="D143" s="292" t="s">
        <v>737</v>
      </c>
      <c r="E143" s="293"/>
      <c r="F143" s="293"/>
      <c r="G143" s="293"/>
      <c r="H143" s="293"/>
      <c r="I143" s="293"/>
      <c r="J143" s="293"/>
      <c r="K143" s="294"/>
      <c r="N143" s="45"/>
    </row>
    <row r="144" spans="1:81" x14ac:dyDescent="0.25">
      <c r="N144" s="45"/>
    </row>
    <row r="151" spans="9:29" x14ac:dyDescent="0.25">
      <c r="I151" s="175"/>
      <c r="J151" s="24"/>
      <c r="K151" s="111"/>
      <c r="L151" s="24"/>
      <c r="M151" s="25"/>
      <c r="N151" s="24"/>
      <c r="O151" s="25"/>
      <c r="P151" s="25"/>
      <c r="Q151" s="112"/>
      <c r="R151" s="25"/>
      <c r="S151" s="25"/>
      <c r="T151" s="25"/>
      <c r="U151" s="25"/>
      <c r="V151" s="114"/>
      <c r="W151" s="25"/>
      <c r="X151" s="25"/>
      <c r="Y151" s="112"/>
      <c r="Z151" s="112"/>
      <c r="AA151" s="25"/>
      <c r="AB151" s="25"/>
      <c r="AC151" s="114"/>
    </row>
    <row r="152" spans="9:29" x14ac:dyDescent="0.25">
      <c r="I152" s="175"/>
      <c r="J152" s="24"/>
      <c r="K152" s="113"/>
      <c r="L152" s="25"/>
      <c r="M152" s="25"/>
      <c r="N152" s="25"/>
      <c r="O152" s="25"/>
      <c r="P152" s="25"/>
      <c r="Q152" s="112"/>
      <c r="R152" s="25"/>
      <c r="S152" s="25"/>
      <c r="T152" s="25"/>
      <c r="U152" s="25"/>
      <c r="V152" s="114"/>
      <c r="W152" s="25"/>
      <c r="X152" s="25"/>
      <c r="Y152" s="112"/>
      <c r="Z152" s="112"/>
      <c r="AA152" s="25"/>
      <c r="AB152" s="25"/>
      <c r="AC152" s="114"/>
    </row>
  </sheetData>
  <mergeCells count="28">
    <mergeCell ref="R89:R90"/>
    <mergeCell ref="U89:U90"/>
    <mergeCell ref="V89:V90"/>
    <mergeCell ref="D143:K143"/>
    <mergeCell ref="D136:K136"/>
    <mergeCell ref="D137:K137"/>
    <mergeCell ref="D138:K138"/>
    <mergeCell ref="D141:K141"/>
    <mergeCell ref="D139:K139"/>
    <mergeCell ref="D135:K135"/>
    <mergeCell ref="D142:K142"/>
    <mergeCell ref="D140:K140"/>
    <mergeCell ref="S48:S49"/>
    <mergeCell ref="C37:C43"/>
    <mergeCell ref="D37:D43"/>
    <mergeCell ref="C48:C49"/>
    <mergeCell ref="D134:K134"/>
    <mergeCell ref="C89:C90"/>
    <mergeCell ref="S89:S90"/>
    <mergeCell ref="R48:R49"/>
    <mergeCell ref="E37:E43"/>
    <mergeCell ref="D48:D49"/>
    <mergeCell ref="D89:D90"/>
    <mergeCell ref="H89:H90"/>
    <mergeCell ref="N89:N90"/>
    <mergeCell ref="O89:O90"/>
    <mergeCell ref="P89:P90"/>
    <mergeCell ref="Q89:Q90"/>
  </mergeCells>
  <dataValidations disablePrompts="1" count="1">
    <dataValidation type="list" allowBlank="1" showInputMessage="1" showErrorMessage="1" sqref="K112 K120:K121">
      <formula1>Izbira</formula1>
    </dataValidation>
  </dataValidations>
  <pageMargins left="0.7" right="0.7" top="0.75" bottom="0.75" header="0.3" footer="0.3"/>
  <pageSetup paperSize="8" scale="5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73"/>
  <sheetViews>
    <sheetView zoomScale="98" zoomScaleNormal="98" workbookViewId="0">
      <pane xSplit="5" ySplit="2" topLeftCell="F46" activePane="bottomRight" state="frozen"/>
      <selection pane="topRight" activeCell="E1" sqref="E1"/>
      <selection pane="bottomLeft" activeCell="A3" sqref="A3"/>
      <selection pane="bottomRight" activeCell="J49" sqref="J48:J49"/>
    </sheetView>
  </sheetViews>
  <sheetFormatPr defaultColWidth="9.140625" defaultRowHeight="15" x14ac:dyDescent="0.25"/>
  <cols>
    <col min="1" max="1" width="9.140625" style="48"/>
    <col min="2" max="2" width="11.7109375" style="48" customWidth="1"/>
    <col min="3" max="3" width="10" style="48" customWidth="1"/>
    <col min="4" max="4" width="9.7109375" style="48" customWidth="1"/>
    <col min="5" max="5" width="9.140625" style="48"/>
    <col min="6" max="6" width="16.140625" style="48" bestFit="1" customWidth="1"/>
    <col min="7" max="7" width="19.7109375" style="48" bestFit="1" customWidth="1"/>
    <col min="8" max="8" width="24.7109375" style="48" bestFit="1" customWidth="1"/>
    <col min="9" max="9" width="39.28515625" style="48" bestFit="1" customWidth="1"/>
    <col min="10" max="10" width="17.28515625" style="218" customWidth="1"/>
    <col min="11" max="11" width="10.140625" style="48" customWidth="1"/>
    <col min="12" max="12" width="19.28515625" style="48" customWidth="1"/>
    <col min="13" max="13" width="10.140625" style="48" customWidth="1"/>
    <col min="14" max="14" width="45.5703125" style="48" customWidth="1"/>
    <col min="15" max="15" width="42" style="48" customWidth="1"/>
    <col min="16" max="16" width="19" style="48" bestFit="1" customWidth="1"/>
    <col min="17" max="17" width="30" style="48" customWidth="1"/>
    <col min="18" max="18" width="29.85546875" style="48" customWidth="1"/>
    <col min="19" max="19" width="28.5703125" style="48" customWidth="1"/>
    <col min="20" max="20" width="17" style="48" customWidth="1"/>
    <col min="21" max="21" width="44" style="48" customWidth="1"/>
    <col min="22" max="22" width="76" style="48" customWidth="1"/>
    <col min="23" max="16384" width="9.140625" style="48"/>
  </cols>
  <sheetData>
    <row r="1" spans="1:23" ht="67.5" customHeight="1" thickBot="1" x14ac:dyDescent="0.3">
      <c r="B1" s="302" t="s">
        <v>583</v>
      </c>
      <c r="C1" s="303"/>
      <c r="D1" s="303"/>
      <c r="E1" s="303"/>
      <c r="F1" s="303"/>
      <c r="G1" s="303"/>
      <c r="H1" s="303"/>
      <c r="I1" s="303"/>
      <c r="J1" s="303"/>
      <c r="K1" s="303"/>
      <c r="L1" s="303"/>
      <c r="M1" s="303"/>
      <c r="N1" s="303"/>
      <c r="O1" s="303"/>
      <c r="P1" s="303"/>
      <c r="Q1" s="303"/>
      <c r="R1" s="303"/>
      <c r="S1" s="303"/>
      <c r="T1" s="303"/>
      <c r="U1" s="303"/>
      <c r="V1" s="303"/>
    </row>
    <row r="2" spans="1:23" ht="75.75" thickBot="1" x14ac:dyDescent="0.3">
      <c r="B2" s="259" t="s">
        <v>546</v>
      </c>
      <c r="C2" s="260" t="s">
        <v>258</v>
      </c>
      <c r="D2" s="260" t="s">
        <v>262</v>
      </c>
      <c r="E2" s="260" t="s">
        <v>256</v>
      </c>
      <c r="F2" s="260" t="s">
        <v>4</v>
      </c>
      <c r="G2" s="261" t="s">
        <v>0</v>
      </c>
      <c r="H2" s="261" t="s">
        <v>1</v>
      </c>
      <c r="I2" s="261" t="s">
        <v>2</v>
      </c>
      <c r="J2" s="262" t="s">
        <v>11</v>
      </c>
      <c r="K2" s="260" t="s">
        <v>3</v>
      </c>
      <c r="L2" s="260" t="s">
        <v>6</v>
      </c>
      <c r="M2" s="260" t="s">
        <v>7</v>
      </c>
      <c r="N2" s="260" t="s">
        <v>8</v>
      </c>
      <c r="O2" s="260" t="s">
        <v>9</v>
      </c>
      <c r="P2" s="261" t="s">
        <v>10</v>
      </c>
      <c r="Q2" s="263" t="s">
        <v>343</v>
      </c>
      <c r="R2" s="263" t="s">
        <v>39</v>
      </c>
      <c r="S2" s="263" t="s">
        <v>341</v>
      </c>
      <c r="T2" s="263" t="s">
        <v>342</v>
      </c>
      <c r="U2" s="260" t="s">
        <v>15</v>
      </c>
      <c r="V2" s="264" t="s">
        <v>14</v>
      </c>
    </row>
    <row r="3" spans="1:23" s="133" customFormat="1" ht="47.25" customHeight="1" x14ac:dyDescent="0.25">
      <c r="A3" s="196" t="s">
        <v>547</v>
      </c>
      <c r="B3" s="255" t="s">
        <v>660</v>
      </c>
      <c r="C3" s="250">
        <v>1</v>
      </c>
      <c r="D3" s="250">
        <v>1</v>
      </c>
      <c r="E3" s="250">
        <v>1</v>
      </c>
      <c r="F3" s="250" t="s">
        <v>46</v>
      </c>
      <c r="G3" s="250" t="s">
        <v>100</v>
      </c>
      <c r="H3" s="256" t="s">
        <v>517</v>
      </c>
      <c r="I3" s="256" t="s">
        <v>99</v>
      </c>
      <c r="J3" s="257">
        <v>5820</v>
      </c>
      <c r="K3" s="250" t="s">
        <v>12</v>
      </c>
      <c r="L3" s="250" t="s">
        <v>5</v>
      </c>
      <c r="M3" s="250" t="s">
        <v>5</v>
      </c>
      <c r="N3" s="256" t="s">
        <v>466</v>
      </c>
      <c r="O3" s="250" t="s">
        <v>104</v>
      </c>
      <c r="P3" s="250" t="s">
        <v>101</v>
      </c>
      <c r="Q3" s="256" t="s">
        <v>328</v>
      </c>
      <c r="R3" s="258">
        <v>4500000</v>
      </c>
      <c r="S3" s="258">
        <v>1150000</v>
      </c>
      <c r="T3" s="258">
        <v>3500003</v>
      </c>
      <c r="U3" s="247" t="s">
        <v>53</v>
      </c>
      <c r="V3" s="248" t="s">
        <v>102</v>
      </c>
      <c r="W3" s="25"/>
    </row>
    <row r="4" spans="1:23" s="133" customFormat="1" ht="46.5" customHeight="1" x14ac:dyDescent="0.25">
      <c r="B4" s="37" t="s">
        <v>565</v>
      </c>
      <c r="C4" s="4">
        <v>2</v>
      </c>
      <c r="D4" s="4">
        <v>2</v>
      </c>
      <c r="E4" s="4">
        <v>1</v>
      </c>
      <c r="F4" s="4" t="s">
        <v>46</v>
      </c>
      <c r="G4" s="4" t="s">
        <v>98</v>
      </c>
      <c r="H4" s="2" t="s">
        <v>518</v>
      </c>
      <c r="I4" s="2" t="s">
        <v>99</v>
      </c>
      <c r="J4" s="67">
        <v>1098</v>
      </c>
      <c r="K4" s="4" t="s">
        <v>12</v>
      </c>
      <c r="L4" s="4" t="s">
        <v>5</v>
      </c>
      <c r="M4" s="4" t="s">
        <v>5</v>
      </c>
      <c r="N4" s="37" t="s">
        <v>423</v>
      </c>
      <c r="O4" s="4">
        <v>2023</v>
      </c>
      <c r="P4" s="4" t="s">
        <v>51</v>
      </c>
      <c r="Q4" s="2" t="s">
        <v>328</v>
      </c>
      <c r="R4" s="206">
        <v>1450000</v>
      </c>
      <c r="S4" s="206">
        <v>390000</v>
      </c>
      <c r="T4" s="206">
        <f>+R4-S4</f>
        <v>1060000</v>
      </c>
      <c r="U4" s="1" t="s">
        <v>53</v>
      </c>
      <c r="V4" s="37" t="s">
        <v>102</v>
      </c>
      <c r="W4" s="25"/>
    </row>
    <row r="5" spans="1:23" s="133" customFormat="1" ht="45" x14ac:dyDescent="0.25">
      <c r="B5" s="37" t="s">
        <v>522</v>
      </c>
      <c r="C5" s="4">
        <v>3</v>
      </c>
      <c r="D5" s="4">
        <v>3</v>
      </c>
      <c r="E5" s="4">
        <v>1</v>
      </c>
      <c r="F5" s="4" t="s">
        <v>46</v>
      </c>
      <c r="G5" s="4" t="s">
        <v>47</v>
      </c>
      <c r="H5" s="2" t="s">
        <v>48</v>
      </c>
      <c r="I5" s="4" t="s">
        <v>49</v>
      </c>
      <c r="J5" s="67">
        <v>207</v>
      </c>
      <c r="K5" s="4" t="s">
        <v>5</v>
      </c>
      <c r="L5" s="4" t="s">
        <v>12</v>
      </c>
      <c r="M5" s="4" t="s">
        <v>12</v>
      </c>
      <c r="N5" s="2" t="s">
        <v>428</v>
      </c>
      <c r="O5" s="4" t="s">
        <v>50</v>
      </c>
      <c r="P5" s="4" t="s">
        <v>51</v>
      </c>
      <c r="Q5" s="2" t="s">
        <v>52</v>
      </c>
      <c r="R5" s="73">
        <f>+S5+T5</f>
        <v>198950.8</v>
      </c>
      <c r="S5" s="73">
        <v>131326.43</v>
      </c>
      <c r="T5" s="73">
        <v>67624.37</v>
      </c>
      <c r="U5" s="207" t="s">
        <v>53</v>
      </c>
      <c r="V5" s="207" t="s">
        <v>54</v>
      </c>
      <c r="W5" s="25"/>
    </row>
    <row r="6" spans="1:23" s="133" customFormat="1" ht="45" x14ac:dyDescent="0.25">
      <c r="B6" s="37" t="s">
        <v>522</v>
      </c>
      <c r="C6" s="4">
        <v>4</v>
      </c>
      <c r="D6" s="4">
        <v>4</v>
      </c>
      <c r="E6" s="4">
        <v>1</v>
      </c>
      <c r="F6" s="4" t="s">
        <v>46</v>
      </c>
      <c r="G6" s="4" t="s">
        <v>55</v>
      </c>
      <c r="H6" s="2" t="s">
        <v>56</v>
      </c>
      <c r="I6" s="4" t="s">
        <v>49</v>
      </c>
      <c r="J6" s="67">
        <v>499</v>
      </c>
      <c r="K6" s="4" t="s">
        <v>5</v>
      </c>
      <c r="L6" s="4" t="s">
        <v>12</v>
      </c>
      <c r="M6" s="4" t="s">
        <v>12</v>
      </c>
      <c r="N6" s="2" t="s">
        <v>429</v>
      </c>
      <c r="O6" s="4" t="s">
        <v>50</v>
      </c>
      <c r="P6" s="4" t="s">
        <v>51</v>
      </c>
      <c r="Q6" s="2" t="s">
        <v>52</v>
      </c>
      <c r="R6" s="73">
        <f t="shared" ref="R6:R14" si="0">+S6+T6</f>
        <v>343568.62</v>
      </c>
      <c r="S6" s="73">
        <v>226758.6</v>
      </c>
      <c r="T6" s="73">
        <v>116810.02</v>
      </c>
      <c r="U6" s="1" t="s">
        <v>53</v>
      </c>
      <c r="V6" s="1" t="s">
        <v>54</v>
      </c>
      <c r="W6" s="25"/>
    </row>
    <row r="7" spans="1:23" s="133" customFormat="1" ht="45" x14ac:dyDescent="0.25">
      <c r="B7" s="37" t="s">
        <v>522</v>
      </c>
      <c r="C7" s="4">
        <v>5</v>
      </c>
      <c r="D7" s="4">
        <v>5</v>
      </c>
      <c r="E7" s="4">
        <v>1</v>
      </c>
      <c r="F7" s="4" t="s">
        <v>46</v>
      </c>
      <c r="G7" s="4" t="s">
        <v>57</v>
      </c>
      <c r="H7" s="2" t="s">
        <v>58</v>
      </c>
      <c r="I7" s="4" t="s">
        <v>49</v>
      </c>
      <c r="J7" s="67">
        <v>390</v>
      </c>
      <c r="K7" s="4" t="s">
        <v>5</v>
      </c>
      <c r="L7" s="4" t="s">
        <v>12</v>
      </c>
      <c r="M7" s="4" t="s">
        <v>12</v>
      </c>
      <c r="N7" s="2" t="s">
        <v>429</v>
      </c>
      <c r="O7" s="4" t="s">
        <v>50</v>
      </c>
      <c r="P7" s="4" t="s">
        <v>51</v>
      </c>
      <c r="Q7" s="2" t="s">
        <v>52</v>
      </c>
      <c r="R7" s="73">
        <f t="shared" si="0"/>
        <v>395246.44</v>
      </c>
      <c r="S7" s="73">
        <v>260860.4</v>
      </c>
      <c r="T7" s="73">
        <v>134386.04</v>
      </c>
      <c r="U7" s="1" t="s">
        <v>53</v>
      </c>
      <c r="V7" s="1" t="s">
        <v>54</v>
      </c>
      <c r="W7" s="25"/>
    </row>
    <row r="8" spans="1:23" s="133" customFormat="1" ht="45" x14ac:dyDescent="0.25">
      <c r="B8" s="37" t="s">
        <v>522</v>
      </c>
      <c r="C8" s="4">
        <v>6</v>
      </c>
      <c r="D8" s="4">
        <v>6</v>
      </c>
      <c r="E8" s="4">
        <v>1</v>
      </c>
      <c r="F8" s="4" t="s">
        <v>46</v>
      </c>
      <c r="G8" s="4" t="s">
        <v>59</v>
      </c>
      <c r="H8" s="2" t="s">
        <v>60</v>
      </c>
      <c r="I8" s="4" t="s">
        <v>49</v>
      </c>
      <c r="J8" s="67">
        <v>1876.9</v>
      </c>
      <c r="K8" s="4" t="s">
        <v>5</v>
      </c>
      <c r="L8" s="4" t="s">
        <v>12</v>
      </c>
      <c r="M8" s="4" t="s">
        <v>12</v>
      </c>
      <c r="N8" s="2" t="s">
        <v>429</v>
      </c>
      <c r="O8" s="4" t="s">
        <v>50</v>
      </c>
      <c r="P8" s="4" t="s">
        <v>51</v>
      </c>
      <c r="Q8" s="2" t="s">
        <v>52</v>
      </c>
      <c r="R8" s="73">
        <f t="shared" si="0"/>
        <v>1042621.51</v>
      </c>
      <c r="S8" s="73">
        <v>688058.16</v>
      </c>
      <c r="T8" s="73">
        <v>354563.35</v>
      </c>
      <c r="U8" s="1" t="s">
        <v>53</v>
      </c>
      <c r="V8" s="1" t="s">
        <v>54</v>
      </c>
      <c r="W8" s="25"/>
    </row>
    <row r="9" spans="1:23" s="133" customFormat="1" ht="45" x14ac:dyDescent="0.25">
      <c r="B9" s="37" t="s">
        <v>522</v>
      </c>
      <c r="C9" s="4">
        <v>7</v>
      </c>
      <c r="D9" s="4">
        <v>7</v>
      </c>
      <c r="E9" s="4">
        <v>1</v>
      </c>
      <c r="F9" s="4" t="s">
        <v>46</v>
      </c>
      <c r="G9" s="4" t="s">
        <v>61</v>
      </c>
      <c r="H9" s="2" t="s">
        <v>62</v>
      </c>
      <c r="I9" s="4" t="s">
        <v>49</v>
      </c>
      <c r="J9" s="67">
        <v>2813</v>
      </c>
      <c r="K9" s="4" t="s">
        <v>5</v>
      </c>
      <c r="L9" s="4" t="s">
        <v>12</v>
      </c>
      <c r="M9" s="4" t="s">
        <v>12</v>
      </c>
      <c r="N9" s="2" t="s">
        <v>429</v>
      </c>
      <c r="O9" s="4" t="s">
        <v>104</v>
      </c>
      <c r="P9" s="4" t="s">
        <v>51</v>
      </c>
      <c r="Q9" s="2" t="s">
        <v>291</v>
      </c>
      <c r="R9" s="73">
        <f t="shared" si="0"/>
        <v>1046066.7</v>
      </c>
      <c r="S9" s="73">
        <v>690331.61</v>
      </c>
      <c r="T9" s="73">
        <v>355735.09</v>
      </c>
      <c r="U9" s="1" t="s">
        <v>53</v>
      </c>
      <c r="V9" s="37" t="s">
        <v>430</v>
      </c>
      <c r="W9" s="25"/>
    </row>
    <row r="10" spans="1:23" s="133" customFormat="1" ht="45" x14ac:dyDescent="0.25">
      <c r="B10" s="37" t="s">
        <v>522</v>
      </c>
      <c r="C10" s="4">
        <v>8</v>
      </c>
      <c r="D10" s="4">
        <v>8</v>
      </c>
      <c r="E10" s="4">
        <v>1</v>
      </c>
      <c r="F10" s="4" t="s">
        <v>46</v>
      </c>
      <c r="G10" s="4" t="s">
        <v>64</v>
      </c>
      <c r="H10" s="2" t="s">
        <v>62</v>
      </c>
      <c r="I10" s="4" t="s">
        <v>49</v>
      </c>
      <c r="J10" s="67">
        <v>2813</v>
      </c>
      <c r="K10" s="4" t="s">
        <v>5</v>
      </c>
      <c r="L10" s="4" t="s">
        <v>12</v>
      </c>
      <c r="M10" s="4" t="s">
        <v>12</v>
      </c>
      <c r="N10" s="2" t="s">
        <v>429</v>
      </c>
      <c r="O10" s="4" t="s">
        <v>104</v>
      </c>
      <c r="P10" s="4" t="s">
        <v>51</v>
      </c>
      <c r="Q10" s="2" t="s">
        <v>431</v>
      </c>
      <c r="R10" s="73">
        <f t="shared" si="0"/>
        <v>1054078.78</v>
      </c>
      <c r="S10" s="73">
        <v>695618.72</v>
      </c>
      <c r="T10" s="73">
        <v>358460.06</v>
      </c>
      <c r="U10" s="1" t="s">
        <v>53</v>
      </c>
      <c r="V10" s="37" t="s">
        <v>430</v>
      </c>
      <c r="W10" s="25"/>
    </row>
    <row r="11" spans="1:23" s="133" customFormat="1" ht="45" x14ac:dyDescent="0.25">
      <c r="B11" s="37" t="s">
        <v>522</v>
      </c>
      <c r="C11" s="4">
        <v>9</v>
      </c>
      <c r="D11" s="4">
        <v>9</v>
      </c>
      <c r="E11" s="4">
        <v>1</v>
      </c>
      <c r="F11" s="4" t="s">
        <v>46</v>
      </c>
      <c r="G11" s="4" t="s">
        <v>65</v>
      </c>
      <c r="H11" s="2" t="s">
        <v>66</v>
      </c>
      <c r="I11" s="4" t="s">
        <v>49</v>
      </c>
      <c r="J11" s="67">
        <v>2813</v>
      </c>
      <c r="K11" s="4" t="s">
        <v>5</v>
      </c>
      <c r="L11" s="4" t="s">
        <v>12</v>
      </c>
      <c r="M11" s="4" t="s">
        <v>12</v>
      </c>
      <c r="N11" s="2" t="s">
        <v>429</v>
      </c>
      <c r="O11" s="4" t="s">
        <v>104</v>
      </c>
      <c r="P11" s="4" t="s">
        <v>51</v>
      </c>
      <c r="Q11" s="2" t="s">
        <v>52</v>
      </c>
      <c r="R11" s="73">
        <f t="shared" si="0"/>
        <v>1046066.7</v>
      </c>
      <c r="S11" s="73">
        <v>690331.61</v>
      </c>
      <c r="T11" s="73">
        <v>355735.09</v>
      </c>
      <c r="U11" s="1" t="s">
        <v>53</v>
      </c>
      <c r="V11" s="37" t="s">
        <v>430</v>
      </c>
      <c r="W11" s="25"/>
    </row>
    <row r="12" spans="1:23" s="133" customFormat="1" ht="45" x14ac:dyDescent="0.25">
      <c r="B12" s="37" t="s">
        <v>522</v>
      </c>
      <c r="C12" s="4">
        <v>10</v>
      </c>
      <c r="D12" s="4">
        <v>10</v>
      </c>
      <c r="E12" s="4">
        <v>1</v>
      </c>
      <c r="F12" s="4" t="s">
        <v>46</v>
      </c>
      <c r="G12" s="4" t="s">
        <v>67</v>
      </c>
      <c r="H12" s="2" t="s">
        <v>66</v>
      </c>
      <c r="I12" s="4" t="s">
        <v>49</v>
      </c>
      <c r="J12" s="67">
        <v>2813</v>
      </c>
      <c r="K12" s="4" t="s">
        <v>5</v>
      </c>
      <c r="L12" s="4" t="s">
        <v>12</v>
      </c>
      <c r="M12" s="4" t="s">
        <v>12</v>
      </c>
      <c r="N12" s="2" t="s">
        <v>429</v>
      </c>
      <c r="O12" s="4" t="s">
        <v>104</v>
      </c>
      <c r="P12" s="4" t="s">
        <v>51</v>
      </c>
      <c r="Q12" s="2" t="s">
        <v>52</v>
      </c>
      <c r="R12" s="73">
        <f t="shared" si="0"/>
        <v>1006807.57</v>
      </c>
      <c r="S12" s="73">
        <v>664424.81999999995</v>
      </c>
      <c r="T12" s="73">
        <v>342382.75</v>
      </c>
      <c r="U12" s="1" t="s">
        <v>53</v>
      </c>
      <c r="V12" s="1" t="s">
        <v>54</v>
      </c>
      <c r="W12" s="25"/>
    </row>
    <row r="13" spans="1:23" s="133" customFormat="1" ht="45" x14ac:dyDescent="0.25">
      <c r="B13" s="37" t="s">
        <v>522</v>
      </c>
      <c r="C13" s="4">
        <v>11</v>
      </c>
      <c r="D13" s="4">
        <v>11</v>
      </c>
      <c r="E13" s="4">
        <v>1</v>
      </c>
      <c r="F13" s="4" t="s">
        <v>46</v>
      </c>
      <c r="G13" s="4" t="s">
        <v>68</v>
      </c>
      <c r="H13" s="2" t="s">
        <v>69</v>
      </c>
      <c r="I13" s="4" t="s">
        <v>49</v>
      </c>
      <c r="J13" s="67">
        <v>364</v>
      </c>
      <c r="K13" s="4" t="s">
        <v>5</v>
      </c>
      <c r="L13" s="4" t="s">
        <v>12</v>
      </c>
      <c r="M13" s="4" t="s">
        <v>12</v>
      </c>
      <c r="N13" s="2" t="s">
        <v>429</v>
      </c>
      <c r="O13" s="4" t="s">
        <v>50</v>
      </c>
      <c r="P13" s="4" t="s">
        <v>51</v>
      </c>
      <c r="Q13" s="2" t="s">
        <v>52</v>
      </c>
      <c r="R13" s="73">
        <f t="shared" si="0"/>
        <v>369127.12</v>
      </c>
      <c r="S13" s="73">
        <v>243624.45</v>
      </c>
      <c r="T13" s="73">
        <v>125502.67</v>
      </c>
      <c r="U13" s="1" t="s">
        <v>53</v>
      </c>
      <c r="V13" s="1" t="s">
        <v>54</v>
      </c>
      <c r="W13" s="25"/>
    </row>
    <row r="14" spans="1:23" s="133" customFormat="1" ht="45" x14ac:dyDescent="0.25">
      <c r="B14" s="37" t="s">
        <v>522</v>
      </c>
      <c r="C14" s="4">
        <v>12</v>
      </c>
      <c r="D14" s="4">
        <v>12</v>
      </c>
      <c r="E14" s="4">
        <v>1</v>
      </c>
      <c r="F14" s="4" t="s">
        <v>46</v>
      </c>
      <c r="G14" s="4" t="s">
        <v>519</v>
      </c>
      <c r="H14" s="2" t="s">
        <v>70</v>
      </c>
      <c r="I14" s="4" t="s">
        <v>49</v>
      </c>
      <c r="J14" s="67">
        <v>1021.36</v>
      </c>
      <c r="K14" s="4" t="s">
        <v>5</v>
      </c>
      <c r="L14" s="4" t="s">
        <v>12</v>
      </c>
      <c r="M14" s="4" t="s">
        <v>12</v>
      </c>
      <c r="N14" s="2" t="s">
        <v>429</v>
      </c>
      <c r="O14" s="4" t="s">
        <v>50</v>
      </c>
      <c r="P14" s="4" t="s">
        <v>51</v>
      </c>
      <c r="Q14" s="2" t="s">
        <v>52</v>
      </c>
      <c r="R14" s="73">
        <f t="shared" si="0"/>
        <v>498762.35</v>
      </c>
      <c r="S14" s="73">
        <v>329169.75</v>
      </c>
      <c r="T14" s="73">
        <v>169592.6</v>
      </c>
      <c r="U14" s="1" t="s">
        <v>53</v>
      </c>
      <c r="V14" s="1" t="s">
        <v>54</v>
      </c>
      <c r="W14" s="25"/>
    </row>
    <row r="15" spans="1:23" s="133" customFormat="1" ht="45" x14ac:dyDescent="0.25">
      <c r="A15" s="196" t="s">
        <v>548</v>
      </c>
      <c r="B15" s="205" t="s">
        <v>661</v>
      </c>
      <c r="C15" s="308">
        <v>13</v>
      </c>
      <c r="D15" s="308">
        <v>1</v>
      </c>
      <c r="E15" s="308">
        <v>7</v>
      </c>
      <c r="F15" s="4" t="s">
        <v>103</v>
      </c>
      <c r="G15" s="4" t="s">
        <v>114</v>
      </c>
      <c r="H15" s="2" t="s">
        <v>115</v>
      </c>
      <c r="I15" s="2" t="s">
        <v>116</v>
      </c>
      <c r="J15" s="67">
        <v>22000</v>
      </c>
      <c r="K15" s="4" t="s">
        <v>5</v>
      </c>
      <c r="L15" s="4" t="s">
        <v>12</v>
      </c>
      <c r="M15" s="4" t="s">
        <v>5</v>
      </c>
      <c r="N15" s="4" t="s">
        <v>334</v>
      </c>
      <c r="O15" s="4" t="s">
        <v>63</v>
      </c>
      <c r="P15" s="2" t="s">
        <v>117</v>
      </c>
      <c r="Q15" s="2" t="s">
        <v>261</v>
      </c>
      <c r="R15" s="67">
        <v>5010000</v>
      </c>
      <c r="S15" s="67">
        <v>5010000</v>
      </c>
      <c r="T15" s="4"/>
      <c r="U15" s="4"/>
      <c r="V15" s="4"/>
      <c r="W15" s="24"/>
    </row>
    <row r="16" spans="1:23" s="133" customFormat="1" ht="45" x14ac:dyDescent="0.25">
      <c r="B16" s="6" t="s">
        <v>520</v>
      </c>
      <c r="C16" s="309"/>
      <c r="D16" s="309"/>
      <c r="E16" s="309"/>
      <c r="F16" s="4" t="s">
        <v>103</v>
      </c>
      <c r="G16" s="4" t="s">
        <v>118</v>
      </c>
      <c r="H16" s="2" t="s">
        <v>119</v>
      </c>
      <c r="I16" s="2" t="s">
        <v>116</v>
      </c>
      <c r="J16" s="67">
        <v>540</v>
      </c>
      <c r="K16" s="4" t="s">
        <v>5</v>
      </c>
      <c r="L16" s="4" t="s">
        <v>12</v>
      </c>
      <c r="M16" s="4" t="s">
        <v>5</v>
      </c>
      <c r="N16" s="4" t="s">
        <v>334</v>
      </c>
      <c r="O16" s="4" t="s">
        <v>63</v>
      </c>
      <c r="P16" s="2" t="s">
        <v>120</v>
      </c>
      <c r="Q16" s="2" t="s">
        <v>261</v>
      </c>
      <c r="R16" s="67">
        <v>115000</v>
      </c>
      <c r="S16" s="67">
        <v>115000</v>
      </c>
      <c r="T16" s="4"/>
      <c r="U16" s="4"/>
      <c r="V16" s="4"/>
    </row>
    <row r="17" spans="1:24" s="133" customFormat="1" ht="45" x14ac:dyDescent="0.25">
      <c r="B17" s="6" t="s">
        <v>520</v>
      </c>
      <c r="C17" s="309"/>
      <c r="D17" s="309"/>
      <c r="E17" s="309"/>
      <c r="F17" s="4" t="s">
        <v>103</v>
      </c>
      <c r="G17" s="4" t="s">
        <v>121</v>
      </c>
      <c r="H17" s="2" t="s">
        <v>115</v>
      </c>
      <c r="I17" s="2" t="s">
        <v>116</v>
      </c>
      <c r="J17" s="67">
        <v>7377</v>
      </c>
      <c r="K17" s="4" t="s">
        <v>5</v>
      </c>
      <c r="L17" s="4" t="s">
        <v>12</v>
      </c>
      <c r="M17" s="4" t="s">
        <v>5</v>
      </c>
      <c r="N17" s="4" t="s">
        <v>334</v>
      </c>
      <c r="O17" s="4" t="s">
        <v>63</v>
      </c>
      <c r="P17" s="2" t="s">
        <v>122</v>
      </c>
      <c r="Q17" s="2" t="s">
        <v>261</v>
      </c>
      <c r="R17" s="67">
        <v>963000</v>
      </c>
      <c r="S17" s="67">
        <v>963000</v>
      </c>
      <c r="T17" s="4"/>
      <c r="U17" s="4"/>
      <c r="V17" s="4"/>
    </row>
    <row r="18" spans="1:24" s="133" customFormat="1" ht="45" x14ac:dyDescent="0.25">
      <c r="B18" s="6" t="s">
        <v>520</v>
      </c>
      <c r="C18" s="309"/>
      <c r="D18" s="309"/>
      <c r="E18" s="309"/>
      <c r="F18" s="4" t="s">
        <v>103</v>
      </c>
      <c r="G18" s="4" t="s">
        <v>123</v>
      </c>
      <c r="H18" s="2" t="s">
        <v>124</v>
      </c>
      <c r="I18" s="2" t="s">
        <v>125</v>
      </c>
      <c r="J18" s="67">
        <v>910</v>
      </c>
      <c r="K18" s="4" t="s">
        <v>5</v>
      </c>
      <c r="L18" s="4" t="s">
        <v>12</v>
      </c>
      <c r="M18" s="4" t="s">
        <v>5</v>
      </c>
      <c r="N18" s="4" t="s">
        <v>334</v>
      </c>
      <c r="O18" s="4" t="s">
        <v>63</v>
      </c>
      <c r="P18" s="2" t="s">
        <v>126</v>
      </c>
      <c r="Q18" s="2" t="s">
        <v>261</v>
      </c>
      <c r="R18" s="67">
        <v>235000</v>
      </c>
      <c r="S18" s="67">
        <v>235000</v>
      </c>
      <c r="T18" s="4"/>
      <c r="U18" s="4"/>
      <c r="V18" s="4"/>
    </row>
    <row r="19" spans="1:24" s="133" customFormat="1" ht="45" x14ac:dyDescent="0.25">
      <c r="B19" s="6" t="s">
        <v>520</v>
      </c>
      <c r="C19" s="309"/>
      <c r="D19" s="309"/>
      <c r="E19" s="309"/>
      <c r="F19" s="4" t="s">
        <v>103</v>
      </c>
      <c r="G19" s="4" t="s">
        <v>127</v>
      </c>
      <c r="H19" s="2" t="s">
        <v>128</v>
      </c>
      <c r="I19" s="2" t="s">
        <v>116</v>
      </c>
      <c r="J19" s="67">
        <v>1340</v>
      </c>
      <c r="K19" s="4" t="s">
        <v>12</v>
      </c>
      <c r="L19" s="4" t="s">
        <v>12</v>
      </c>
      <c r="M19" s="4" t="s">
        <v>5</v>
      </c>
      <c r="N19" s="4" t="s">
        <v>334</v>
      </c>
      <c r="O19" s="4" t="s">
        <v>63</v>
      </c>
      <c r="P19" s="2" t="s">
        <v>51</v>
      </c>
      <c r="Q19" s="2" t="s">
        <v>261</v>
      </c>
      <c r="R19" s="67">
        <v>186000</v>
      </c>
      <c r="S19" s="67">
        <v>186000</v>
      </c>
      <c r="T19" s="4"/>
      <c r="U19" s="4"/>
      <c r="V19" s="4"/>
    </row>
    <row r="20" spans="1:24" s="133" customFormat="1" ht="45" x14ac:dyDescent="0.25">
      <c r="B20" s="6" t="s">
        <v>520</v>
      </c>
      <c r="C20" s="309"/>
      <c r="D20" s="309"/>
      <c r="E20" s="309"/>
      <c r="F20" s="4" t="s">
        <v>103</v>
      </c>
      <c r="G20" s="4" t="s">
        <v>129</v>
      </c>
      <c r="H20" s="2" t="s">
        <v>130</v>
      </c>
      <c r="I20" s="2" t="s">
        <v>116</v>
      </c>
      <c r="J20" s="67">
        <v>1560</v>
      </c>
      <c r="K20" s="4" t="s">
        <v>12</v>
      </c>
      <c r="L20" s="4" t="s">
        <v>12</v>
      </c>
      <c r="M20" s="4" t="s">
        <v>5</v>
      </c>
      <c r="N20" s="4" t="s">
        <v>334</v>
      </c>
      <c r="O20" s="4" t="s">
        <v>63</v>
      </c>
      <c r="P20" s="2" t="s">
        <v>51</v>
      </c>
      <c r="Q20" s="2" t="s">
        <v>261</v>
      </c>
      <c r="R20" s="67">
        <v>385000</v>
      </c>
      <c r="S20" s="67">
        <v>385000</v>
      </c>
      <c r="T20" s="4"/>
      <c r="U20" s="4"/>
      <c r="V20" s="4"/>
    </row>
    <row r="21" spans="1:24" s="133" customFormat="1" ht="45" x14ac:dyDescent="0.25">
      <c r="B21" s="6" t="s">
        <v>520</v>
      </c>
      <c r="C21" s="310"/>
      <c r="D21" s="310"/>
      <c r="E21" s="310"/>
      <c r="F21" s="4" t="s">
        <v>103</v>
      </c>
      <c r="G21" s="4" t="s">
        <v>131</v>
      </c>
      <c r="H21" s="2" t="s">
        <v>132</v>
      </c>
      <c r="I21" s="2" t="s">
        <v>116</v>
      </c>
      <c r="J21" s="67">
        <v>1124</v>
      </c>
      <c r="K21" s="4" t="s">
        <v>12</v>
      </c>
      <c r="L21" s="4" t="s">
        <v>12</v>
      </c>
      <c r="M21" s="4" t="s">
        <v>5</v>
      </c>
      <c r="N21" s="4" t="s">
        <v>334</v>
      </c>
      <c r="O21" s="4" t="s">
        <v>63</v>
      </c>
      <c r="P21" s="2" t="s">
        <v>51</v>
      </c>
      <c r="Q21" s="2" t="s">
        <v>261</v>
      </c>
      <c r="R21" s="67">
        <v>272000</v>
      </c>
      <c r="S21" s="67">
        <v>272000</v>
      </c>
      <c r="T21" s="4"/>
      <c r="U21" s="67"/>
      <c r="V21" s="4"/>
    </row>
    <row r="22" spans="1:24" s="133" customFormat="1" ht="30" x14ac:dyDescent="0.25">
      <c r="B22" s="83" t="s">
        <v>522</v>
      </c>
      <c r="C22" s="1">
        <v>14</v>
      </c>
      <c r="D22" s="1">
        <v>2</v>
      </c>
      <c r="E22" s="1">
        <v>1</v>
      </c>
      <c r="F22" s="1" t="s">
        <v>103</v>
      </c>
      <c r="G22" s="6" t="s">
        <v>179</v>
      </c>
      <c r="H22" s="37" t="s">
        <v>180</v>
      </c>
      <c r="I22" s="37" t="s">
        <v>181</v>
      </c>
      <c r="J22" s="7">
        <v>13105</v>
      </c>
      <c r="K22" s="1" t="s">
        <v>5</v>
      </c>
      <c r="L22" s="1" t="s">
        <v>12</v>
      </c>
      <c r="M22" s="1" t="s">
        <v>12</v>
      </c>
      <c r="N22" s="83" t="s">
        <v>571</v>
      </c>
      <c r="O22" s="6" t="s">
        <v>75</v>
      </c>
      <c r="P22" s="37"/>
      <c r="Q22" s="83" t="s">
        <v>521</v>
      </c>
      <c r="R22" s="145">
        <v>4332341.3899999997</v>
      </c>
      <c r="S22" s="8">
        <v>1098787</v>
      </c>
      <c r="T22" s="208"/>
      <c r="U22" s="209"/>
      <c r="V22" s="6"/>
    </row>
    <row r="23" spans="1:24" s="133" customFormat="1" ht="30" x14ac:dyDescent="0.25">
      <c r="B23" s="83" t="s">
        <v>522</v>
      </c>
      <c r="C23" s="1">
        <v>15</v>
      </c>
      <c r="D23" s="1">
        <v>3</v>
      </c>
      <c r="E23" s="1">
        <v>1</v>
      </c>
      <c r="F23" s="1" t="s">
        <v>103</v>
      </c>
      <c r="G23" s="1" t="s">
        <v>105</v>
      </c>
      <c r="H23" s="37" t="s">
        <v>106</v>
      </c>
      <c r="I23" s="37" t="s">
        <v>107</v>
      </c>
      <c r="J23" s="7">
        <v>36609.199999999997</v>
      </c>
      <c r="K23" s="1" t="s">
        <v>5</v>
      </c>
      <c r="L23" s="1" t="s">
        <v>12</v>
      </c>
      <c r="M23" s="1" t="s">
        <v>12</v>
      </c>
      <c r="N23" s="1" t="s">
        <v>186</v>
      </c>
      <c r="O23" s="6" t="s">
        <v>104</v>
      </c>
      <c r="P23" s="37" t="s">
        <v>108</v>
      </c>
      <c r="Q23" s="37" t="s">
        <v>523</v>
      </c>
      <c r="R23" s="3">
        <v>49863880</v>
      </c>
      <c r="S23" s="3">
        <v>49843880</v>
      </c>
      <c r="T23" s="6"/>
      <c r="U23" s="6"/>
      <c r="V23" s="6"/>
    </row>
    <row r="24" spans="1:24" s="133" customFormat="1" ht="73.5" customHeight="1" x14ac:dyDescent="0.25">
      <c r="B24" s="1" t="s">
        <v>520</v>
      </c>
      <c r="C24" s="1">
        <v>16</v>
      </c>
      <c r="D24" s="131">
        <v>4</v>
      </c>
      <c r="E24" s="131">
        <v>1</v>
      </c>
      <c r="F24" s="1" t="s">
        <v>103</v>
      </c>
      <c r="G24" s="1">
        <v>400</v>
      </c>
      <c r="H24" s="37" t="s">
        <v>336</v>
      </c>
      <c r="I24" s="37" t="s">
        <v>310</v>
      </c>
      <c r="J24" s="3">
        <v>3925.6</v>
      </c>
      <c r="K24" s="1" t="s">
        <v>5</v>
      </c>
      <c r="L24" s="1" t="s">
        <v>12</v>
      </c>
      <c r="M24" s="1" t="s">
        <v>12</v>
      </c>
      <c r="N24" s="37" t="s">
        <v>337</v>
      </c>
      <c r="O24" s="1" t="s">
        <v>104</v>
      </c>
      <c r="P24" s="37"/>
      <c r="Q24" s="37" t="s">
        <v>261</v>
      </c>
      <c r="R24" s="210">
        <v>1704016</v>
      </c>
      <c r="S24" s="210">
        <v>1704016</v>
      </c>
      <c r="T24" s="1"/>
      <c r="U24" s="183"/>
      <c r="V24" s="37" t="s">
        <v>524</v>
      </c>
    </row>
    <row r="25" spans="1:24" s="133" customFormat="1" ht="75" x14ac:dyDescent="0.25">
      <c r="B25" s="1" t="s">
        <v>520</v>
      </c>
      <c r="C25" s="1">
        <v>17</v>
      </c>
      <c r="D25" s="1">
        <v>5</v>
      </c>
      <c r="E25" s="1">
        <v>1</v>
      </c>
      <c r="F25" s="1" t="s">
        <v>103</v>
      </c>
      <c r="G25" s="1" t="s">
        <v>109</v>
      </c>
      <c r="H25" s="37" t="s">
        <v>110</v>
      </c>
      <c r="I25" s="37" t="s">
        <v>111</v>
      </c>
      <c r="J25" s="7">
        <v>8545</v>
      </c>
      <c r="K25" s="1" t="s">
        <v>5</v>
      </c>
      <c r="L25" s="1" t="s">
        <v>12</v>
      </c>
      <c r="M25" s="1" t="s">
        <v>12</v>
      </c>
      <c r="N25" s="37" t="s">
        <v>337</v>
      </c>
      <c r="O25" s="6" t="s">
        <v>112</v>
      </c>
      <c r="P25" s="37" t="s">
        <v>113</v>
      </c>
      <c r="Q25" s="37" t="s">
        <v>526</v>
      </c>
      <c r="R25" s="210">
        <v>5656199.3499999996</v>
      </c>
      <c r="S25" s="210">
        <v>4500000</v>
      </c>
      <c r="T25" s="6"/>
      <c r="U25" s="6"/>
      <c r="V25" s="37" t="s">
        <v>330</v>
      </c>
      <c r="W25" s="24"/>
      <c r="X25" s="25"/>
    </row>
    <row r="26" spans="1:24" s="133" customFormat="1" ht="51" customHeight="1" x14ac:dyDescent="0.25">
      <c r="B26" s="1" t="s">
        <v>520</v>
      </c>
      <c r="C26" s="298">
        <v>18</v>
      </c>
      <c r="D26" s="298">
        <v>6</v>
      </c>
      <c r="E26" s="1">
        <v>2</v>
      </c>
      <c r="F26" s="1" t="s">
        <v>103</v>
      </c>
      <c r="G26" s="83" t="s">
        <v>169</v>
      </c>
      <c r="H26" s="37" t="s">
        <v>170</v>
      </c>
      <c r="I26" s="37" t="s">
        <v>171</v>
      </c>
      <c r="J26" s="7">
        <v>4998</v>
      </c>
      <c r="K26" s="1" t="s">
        <v>5</v>
      </c>
      <c r="L26" s="1" t="s">
        <v>5</v>
      </c>
      <c r="M26" s="1" t="s">
        <v>5</v>
      </c>
      <c r="N26" s="37" t="s">
        <v>525</v>
      </c>
      <c r="O26" s="6" t="s">
        <v>50</v>
      </c>
      <c r="P26" s="37" t="s">
        <v>172</v>
      </c>
      <c r="Q26" s="82" t="s">
        <v>261</v>
      </c>
      <c r="R26" s="306">
        <v>12157051.02</v>
      </c>
      <c r="S26" s="304" t="s">
        <v>527</v>
      </c>
      <c r="T26" s="6"/>
      <c r="U26" s="6"/>
      <c r="V26" s="6" t="s">
        <v>528</v>
      </c>
    </row>
    <row r="27" spans="1:24" s="133" customFormat="1" ht="45" x14ac:dyDescent="0.25">
      <c r="B27" s="1" t="s">
        <v>520</v>
      </c>
      <c r="C27" s="299"/>
      <c r="D27" s="299"/>
      <c r="E27" s="1">
        <v>1</v>
      </c>
      <c r="F27" s="1" t="s">
        <v>103</v>
      </c>
      <c r="G27" s="6" t="s">
        <v>173</v>
      </c>
      <c r="H27" s="37" t="s">
        <v>174</v>
      </c>
      <c r="I27" s="37" t="s">
        <v>175</v>
      </c>
      <c r="J27" s="7">
        <v>12239</v>
      </c>
      <c r="K27" s="1" t="s">
        <v>5</v>
      </c>
      <c r="L27" s="1" t="s">
        <v>12</v>
      </c>
      <c r="M27" s="1" t="s">
        <v>5</v>
      </c>
      <c r="N27" s="37" t="s">
        <v>525</v>
      </c>
      <c r="O27" s="6" t="s">
        <v>50</v>
      </c>
      <c r="P27" s="37" t="s">
        <v>176</v>
      </c>
      <c r="Q27" s="82" t="s">
        <v>261</v>
      </c>
      <c r="R27" s="307"/>
      <c r="S27" s="305"/>
      <c r="T27" s="6"/>
      <c r="U27" s="6"/>
      <c r="V27" s="6" t="s">
        <v>528</v>
      </c>
    </row>
    <row r="28" spans="1:24" s="133" customFormat="1" ht="90" x14ac:dyDescent="0.25">
      <c r="B28" s="1" t="s">
        <v>520</v>
      </c>
      <c r="C28" s="1">
        <v>19</v>
      </c>
      <c r="D28" s="1">
        <v>7</v>
      </c>
      <c r="E28" s="1">
        <v>1</v>
      </c>
      <c r="F28" s="1" t="s">
        <v>103</v>
      </c>
      <c r="G28" s="6">
        <v>1540</v>
      </c>
      <c r="H28" s="37" t="s">
        <v>133</v>
      </c>
      <c r="I28" s="37" t="s">
        <v>134</v>
      </c>
      <c r="J28" s="7">
        <v>4851.05</v>
      </c>
      <c r="K28" s="1" t="s">
        <v>5</v>
      </c>
      <c r="L28" s="1" t="s">
        <v>5</v>
      </c>
      <c r="M28" s="1" t="s">
        <v>5</v>
      </c>
      <c r="N28" s="37" t="s">
        <v>335</v>
      </c>
      <c r="O28" s="6">
        <v>2021</v>
      </c>
      <c r="P28" s="37" t="s">
        <v>135</v>
      </c>
      <c r="Q28" s="37" t="s">
        <v>261</v>
      </c>
      <c r="R28" s="8">
        <v>13687318</v>
      </c>
      <c r="S28" s="8">
        <v>13687318</v>
      </c>
      <c r="T28" s="6"/>
      <c r="U28" s="6"/>
      <c r="V28" s="6"/>
    </row>
    <row r="29" spans="1:24" s="133" customFormat="1" ht="49.5" customHeight="1" x14ac:dyDescent="0.25">
      <c r="B29" s="6" t="s">
        <v>45</v>
      </c>
      <c r="C29" s="184">
        <v>20</v>
      </c>
      <c r="D29" s="184">
        <v>8</v>
      </c>
      <c r="E29" s="1">
        <v>1</v>
      </c>
      <c r="F29" s="1" t="s">
        <v>103</v>
      </c>
      <c r="G29" s="1" t="s">
        <v>177</v>
      </c>
      <c r="H29" s="37" t="s">
        <v>306</v>
      </c>
      <c r="I29" s="37" t="s">
        <v>307</v>
      </c>
      <c r="J29" s="3">
        <v>1947.8</v>
      </c>
      <c r="K29" s="1" t="s">
        <v>5</v>
      </c>
      <c r="L29" s="1" t="s">
        <v>5</v>
      </c>
      <c r="M29" s="1" t="s">
        <v>5</v>
      </c>
      <c r="N29" s="83" t="s">
        <v>529</v>
      </c>
      <c r="O29" s="6" t="s">
        <v>348</v>
      </c>
      <c r="P29" s="1" t="s">
        <v>178</v>
      </c>
      <c r="Q29" s="37" t="s">
        <v>340</v>
      </c>
      <c r="R29" s="211">
        <v>1168000</v>
      </c>
      <c r="S29" s="210"/>
      <c r="T29" s="1"/>
      <c r="U29" s="1"/>
      <c r="V29" s="6"/>
    </row>
    <row r="30" spans="1:24" s="133" customFormat="1" ht="62.25" customHeight="1" x14ac:dyDescent="0.25">
      <c r="B30" s="6" t="s">
        <v>45</v>
      </c>
      <c r="C30" s="184">
        <v>21</v>
      </c>
      <c r="D30" s="184">
        <v>9</v>
      </c>
      <c r="E30" s="1">
        <v>1</v>
      </c>
      <c r="F30" s="1" t="s">
        <v>103</v>
      </c>
      <c r="G30" s="1" t="s">
        <v>308</v>
      </c>
      <c r="H30" s="37" t="s">
        <v>309</v>
      </c>
      <c r="I30" s="37" t="s">
        <v>307</v>
      </c>
      <c r="J30" s="3">
        <v>705.3</v>
      </c>
      <c r="K30" s="1" t="s">
        <v>5</v>
      </c>
      <c r="L30" s="1" t="s">
        <v>5</v>
      </c>
      <c r="M30" s="1" t="s">
        <v>5</v>
      </c>
      <c r="N30" s="83" t="s">
        <v>529</v>
      </c>
      <c r="O30" s="6" t="s">
        <v>348</v>
      </c>
      <c r="P30" s="1" t="s">
        <v>178</v>
      </c>
      <c r="Q30" s="37" t="s">
        <v>340</v>
      </c>
      <c r="R30" s="211">
        <v>352000</v>
      </c>
      <c r="S30" s="210"/>
      <c r="T30" s="1"/>
      <c r="U30" s="1"/>
      <c r="V30" s="6"/>
    </row>
    <row r="31" spans="1:24" s="133" customFormat="1" ht="45" x14ac:dyDescent="0.25">
      <c r="A31" s="212" t="s">
        <v>586</v>
      </c>
      <c r="B31" s="1" t="s">
        <v>514</v>
      </c>
      <c r="C31" s="184">
        <v>22</v>
      </c>
      <c r="D31" s="4">
        <v>1</v>
      </c>
      <c r="E31" s="4">
        <v>1</v>
      </c>
      <c r="F31" s="4" t="s">
        <v>586</v>
      </c>
      <c r="G31" s="2" t="s">
        <v>283</v>
      </c>
      <c r="H31" s="2" t="s">
        <v>269</v>
      </c>
      <c r="I31" s="2" t="s">
        <v>284</v>
      </c>
      <c r="J31" s="73">
        <v>3219</v>
      </c>
      <c r="K31" s="4" t="s">
        <v>5</v>
      </c>
      <c r="L31" s="4"/>
      <c r="M31" s="4"/>
      <c r="N31" s="37" t="s">
        <v>588</v>
      </c>
      <c r="O31" s="1" t="s">
        <v>50</v>
      </c>
      <c r="P31" s="2"/>
      <c r="Q31" s="2" t="s">
        <v>332</v>
      </c>
      <c r="R31" s="210">
        <v>2225047.34</v>
      </c>
      <c r="S31" s="210" t="s">
        <v>274</v>
      </c>
      <c r="T31" s="1"/>
      <c r="U31" s="37" t="s">
        <v>238</v>
      </c>
      <c r="V31" s="4"/>
    </row>
    <row r="32" spans="1:24" s="133" customFormat="1" ht="75" x14ac:dyDescent="0.25">
      <c r="B32" s="1" t="s">
        <v>514</v>
      </c>
      <c r="C32" s="184">
        <v>23</v>
      </c>
      <c r="D32" s="1">
        <v>2</v>
      </c>
      <c r="E32" s="1">
        <v>2</v>
      </c>
      <c r="F32" s="4" t="s">
        <v>586</v>
      </c>
      <c r="G32" s="83" t="s">
        <v>280</v>
      </c>
      <c r="H32" s="37" t="s">
        <v>270</v>
      </c>
      <c r="I32" s="37" t="s">
        <v>281</v>
      </c>
      <c r="J32" s="7">
        <v>9214</v>
      </c>
      <c r="K32" s="1" t="s">
        <v>5</v>
      </c>
      <c r="L32" s="1"/>
      <c r="M32" s="1"/>
      <c r="N32" s="37" t="s">
        <v>595</v>
      </c>
      <c r="O32" s="1">
        <v>2023</v>
      </c>
      <c r="P32" s="37"/>
      <c r="Q32" s="37" t="s">
        <v>331</v>
      </c>
      <c r="R32" s="210">
        <v>1581341.62</v>
      </c>
      <c r="S32" s="210" t="s">
        <v>275</v>
      </c>
      <c r="T32" s="1"/>
      <c r="U32" s="37" t="s">
        <v>238</v>
      </c>
      <c r="V32" s="6"/>
    </row>
    <row r="33" spans="1:22" s="133" customFormat="1" ht="45" x14ac:dyDescent="0.25">
      <c r="B33" s="1" t="s">
        <v>514</v>
      </c>
      <c r="C33" s="184">
        <v>24</v>
      </c>
      <c r="D33" s="1">
        <v>3</v>
      </c>
      <c r="E33" s="1">
        <v>1</v>
      </c>
      <c r="F33" s="4" t="s">
        <v>586</v>
      </c>
      <c r="G33" s="6">
        <v>448</v>
      </c>
      <c r="H33" s="37" t="s">
        <v>271</v>
      </c>
      <c r="I33" s="37" t="s">
        <v>282</v>
      </c>
      <c r="J33" s="210">
        <v>5562.15</v>
      </c>
      <c r="K33" s="1" t="s">
        <v>5</v>
      </c>
      <c r="L33" s="1"/>
      <c r="M33" s="1"/>
      <c r="N33" s="37" t="s">
        <v>596</v>
      </c>
      <c r="O33" s="1" t="s">
        <v>104</v>
      </c>
      <c r="P33" s="37"/>
      <c r="Q33" s="37" t="s">
        <v>332</v>
      </c>
      <c r="R33" s="210">
        <v>2401840.91</v>
      </c>
      <c r="S33" s="210" t="s">
        <v>598</v>
      </c>
      <c r="T33" s="1"/>
      <c r="U33" s="37" t="s">
        <v>238</v>
      </c>
      <c r="V33" s="6"/>
    </row>
    <row r="34" spans="1:22" s="133" customFormat="1" ht="60" x14ac:dyDescent="0.25">
      <c r="B34" s="1" t="s">
        <v>514</v>
      </c>
      <c r="C34" s="184">
        <v>25</v>
      </c>
      <c r="D34" s="1">
        <v>4</v>
      </c>
      <c r="E34" s="1">
        <v>4</v>
      </c>
      <c r="F34" s="4" t="s">
        <v>586</v>
      </c>
      <c r="G34" s="83" t="s">
        <v>279</v>
      </c>
      <c r="H34" s="37" t="s">
        <v>272</v>
      </c>
      <c r="I34" s="37" t="s">
        <v>278</v>
      </c>
      <c r="J34" s="210">
        <v>17642</v>
      </c>
      <c r="K34" s="1" t="s">
        <v>5</v>
      </c>
      <c r="L34" s="1"/>
      <c r="M34" s="1"/>
      <c r="N34" s="37" t="s">
        <v>595</v>
      </c>
      <c r="O34" s="1" t="s">
        <v>597</v>
      </c>
      <c r="P34" s="37"/>
      <c r="Q34" s="37" t="s">
        <v>331</v>
      </c>
      <c r="R34" s="210">
        <v>4687550.6900000004</v>
      </c>
      <c r="S34" s="210" t="s">
        <v>599</v>
      </c>
      <c r="T34" s="1"/>
      <c r="U34" s="37" t="s">
        <v>238</v>
      </c>
      <c r="V34" s="6"/>
    </row>
    <row r="35" spans="1:22" s="133" customFormat="1" ht="60" x14ac:dyDescent="0.25">
      <c r="B35" s="1" t="s">
        <v>514</v>
      </c>
      <c r="C35" s="184">
        <v>26</v>
      </c>
      <c r="D35" s="1">
        <v>5</v>
      </c>
      <c r="E35" s="1">
        <v>1</v>
      </c>
      <c r="F35" s="4" t="s">
        <v>586</v>
      </c>
      <c r="G35" s="37" t="s">
        <v>600</v>
      </c>
      <c r="H35" s="37" t="s">
        <v>322</v>
      </c>
      <c r="I35" s="37" t="s">
        <v>601</v>
      </c>
      <c r="J35" s="210">
        <v>8987</v>
      </c>
      <c r="K35" s="1"/>
      <c r="L35" s="1"/>
      <c r="M35" s="1"/>
      <c r="N35" s="37" t="s">
        <v>595</v>
      </c>
      <c r="O35" s="1">
        <v>2023</v>
      </c>
      <c r="P35" s="37"/>
      <c r="Q35" s="37" t="s">
        <v>331</v>
      </c>
      <c r="R35" s="210">
        <v>2246444.08</v>
      </c>
      <c r="S35" s="210" t="s">
        <v>324</v>
      </c>
      <c r="T35" s="1"/>
      <c r="U35" s="37" t="s">
        <v>238</v>
      </c>
      <c r="V35" s="6"/>
    </row>
    <row r="36" spans="1:22" s="133" customFormat="1" ht="60" customHeight="1" x14ac:dyDescent="0.25">
      <c r="B36" s="1" t="s">
        <v>594</v>
      </c>
      <c r="C36" s="298">
        <v>27</v>
      </c>
      <c r="D36" s="298">
        <v>6</v>
      </c>
      <c r="E36" s="1">
        <v>1</v>
      </c>
      <c r="F36" s="1" t="s">
        <v>586</v>
      </c>
      <c r="G36" s="37" t="s">
        <v>226</v>
      </c>
      <c r="H36" s="300" t="s">
        <v>587</v>
      </c>
      <c r="I36" s="1" t="s">
        <v>227</v>
      </c>
      <c r="J36" s="7">
        <v>450</v>
      </c>
      <c r="K36" s="6" t="s">
        <v>12</v>
      </c>
      <c r="L36" s="6"/>
      <c r="M36" s="66" t="s">
        <v>12</v>
      </c>
      <c r="N36" s="300" t="s">
        <v>588</v>
      </c>
      <c r="O36" s="313" t="s">
        <v>50</v>
      </c>
      <c r="P36" s="298" t="s">
        <v>228</v>
      </c>
      <c r="Q36" s="300" t="s">
        <v>332</v>
      </c>
      <c r="R36" s="315">
        <v>1150479.17</v>
      </c>
      <c r="S36" s="300" t="s">
        <v>589</v>
      </c>
      <c r="T36" s="82"/>
      <c r="U36" s="300" t="s">
        <v>229</v>
      </c>
      <c r="V36" s="311" t="s">
        <v>590</v>
      </c>
    </row>
    <row r="37" spans="1:22" s="133" customFormat="1" ht="45" x14ac:dyDescent="0.25">
      <c r="B37" s="1" t="s">
        <v>594</v>
      </c>
      <c r="C37" s="299"/>
      <c r="D37" s="299"/>
      <c r="E37" s="1">
        <v>1</v>
      </c>
      <c r="F37" s="1" t="s">
        <v>586</v>
      </c>
      <c r="G37" s="37" t="s">
        <v>230</v>
      </c>
      <c r="H37" s="301"/>
      <c r="I37" s="1" t="s">
        <v>231</v>
      </c>
      <c r="J37" s="7">
        <v>895</v>
      </c>
      <c r="K37" s="6" t="s">
        <v>5</v>
      </c>
      <c r="L37" s="6" t="s">
        <v>224</v>
      </c>
      <c r="M37" s="66" t="s">
        <v>12</v>
      </c>
      <c r="N37" s="301"/>
      <c r="O37" s="314"/>
      <c r="P37" s="299"/>
      <c r="Q37" s="301"/>
      <c r="R37" s="316"/>
      <c r="S37" s="301"/>
      <c r="T37" s="82"/>
      <c r="U37" s="301"/>
      <c r="V37" s="312"/>
    </row>
    <row r="38" spans="1:22" s="133" customFormat="1" ht="42" customHeight="1" x14ac:dyDescent="0.25">
      <c r="B38" s="1" t="s">
        <v>594</v>
      </c>
      <c r="C38" s="184">
        <v>28</v>
      </c>
      <c r="D38" s="1">
        <v>7</v>
      </c>
      <c r="E38" s="1">
        <v>1</v>
      </c>
      <c r="F38" s="37" t="s">
        <v>586</v>
      </c>
      <c r="G38" s="185" t="s">
        <v>591</v>
      </c>
      <c r="H38" s="2" t="s">
        <v>592</v>
      </c>
      <c r="I38" s="7" t="s">
        <v>593</v>
      </c>
      <c r="J38" s="7">
        <v>8847</v>
      </c>
      <c r="K38" s="6" t="s">
        <v>5</v>
      </c>
      <c r="L38" s="66" t="s">
        <v>224</v>
      </c>
      <c r="M38" s="185" t="s">
        <v>12</v>
      </c>
      <c r="N38" s="186" t="s">
        <v>588</v>
      </c>
      <c r="O38" s="184" t="s">
        <v>50</v>
      </c>
      <c r="P38" s="185"/>
      <c r="Q38" s="187" t="s">
        <v>332</v>
      </c>
      <c r="R38" s="188">
        <v>1333529.8700000001</v>
      </c>
      <c r="S38" s="9">
        <v>536913.01</v>
      </c>
      <c r="T38" s="48"/>
      <c r="U38" s="37" t="s">
        <v>238</v>
      </c>
      <c r="V38" s="83"/>
    </row>
    <row r="39" spans="1:22" s="133" customFormat="1" ht="60" x14ac:dyDescent="0.25">
      <c r="B39" s="1" t="s">
        <v>514</v>
      </c>
      <c r="C39" s="184">
        <v>29</v>
      </c>
      <c r="D39" s="1">
        <v>8</v>
      </c>
      <c r="E39" s="1">
        <v>2</v>
      </c>
      <c r="F39" s="1" t="s">
        <v>586</v>
      </c>
      <c r="G39" s="37" t="s">
        <v>602</v>
      </c>
      <c r="H39" s="37" t="s">
        <v>323</v>
      </c>
      <c r="I39" s="37" t="s">
        <v>603</v>
      </c>
      <c r="J39" s="210">
        <v>13214.8</v>
      </c>
      <c r="K39" s="1"/>
      <c r="L39" s="1"/>
      <c r="M39" s="1"/>
      <c r="N39" s="37" t="s">
        <v>595</v>
      </c>
      <c r="O39" s="1">
        <v>2023</v>
      </c>
      <c r="P39" s="37"/>
      <c r="Q39" s="37" t="s">
        <v>331</v>
      </c>
      <c r="R39" s="210">
        <v>3331232.57</v>
      </c>
      <c r="S39" s="210" t="s">
        <v>325</v>
      </c>
      <c r="T39" s="6"/>
      <c r="U39" s="37" t="s">
        <v>238</v>
      </c>
      <c r="V39" s="6"/>
    </row>
    <row r="40" spans="1:22" s="133" customFormat="1" ht="60" x14ac:dyDescent="0.25">
      <c r="A40" s="212" t="s">
        <v>496</v>
      </c>
      <c r="B40" s="1" t="s">
        <v>514</v>
      </c>
      <c r="C40" s="184">
        <v>30</v>
      </c>
      <c r="D40" s="4">
        <v>1</v>
      </c>
      <c r="E40" s="4">
        <v>4</v>
      </c>
      <c r="F40" s="4" t="s">
        <v>496</v>
      </c>
      <c r="G40" s="2" t="s">
        <v>286</v>
      </c>
      <c r="H40" s="2" t="s">
        <v>273</v>
      </c>
      <c r="I40" s="2" t="s">
        <v>285</v>
      </c>
      <c r="J40" s="67">
        <v>6612.5</v>
      </c>
      <c r="K40" s="4" t="s">
        <v>5</v>
      </c>
      <c r="L40" s="4"/>
      <c r="M40" s="4"/>
      <c r="N40" s="2"/>
      <c r="O40" s="4"/>
      <c r="P40" s="2"/>
      <c r="Q40" s="2" t="s">
        <v>331</v>
      </c>
      <c r="R40" s="67">
        <v>888275.85</v>
      </c>
      <c r="S40" s="73" t="s">
        <v>276</v>
      </c>
      <c r="T40" s="4"/>
      <c r="U40" s="4"/>
      <c r="V40" s="4"/>
    </row>
    <row r="41" spans="1:22" s="24" customFormat="1" ht="83.25" customHeight="1" x14ac:dyDescent="0.25">
      <c r="B41" s="37" t="s">
        <v>569</v>
      </c>
      <c r="C41" s="184">
        <v>31</v>
      </c>
      <c r="D41" s="1">
        <v>2</v>
      </c>
      <c r="E41" s="1">
        <v>1</v>
      </c>
      <c r="F41" s="1" t="s">
        <v>496</v>
      </c>
      <c r="G41" s="37">
        <v>43</v>
      </c>
      <c r="H41" s="37" t="s">
        <v>293</v>
      </c>
      <c r="I41" s="37" t="s">
        <v>294</v>
      </c>
      <c r="J41" s="3">
        <v>1098.55</v>
      </c>
      <c r="K41" s="1" t="s">
        <v>12</v>
      </c>
      <c r="L41" s="1" t="s">
        <v>12</v>
      </c>
      <c r="M41" s="1" t="s">
        <v>12</v>
      </c>
      <c r="N41" s="37" t="s">
        <v>295</v>
      </c>
      <c r="O41" s="82" t="s">
        <v>296</v>
      </c>
      <c r="P41" s="37"/>
      <c r="Q41" s="213" t="s">
        <v>297</v>
      </c>
      <c r="R41" s="9">
        <v>1539721.79</v>
      </c>
      <c r="S41" s="210" t="s">
        <v>298</v>
      </c>
      <c r="T41" s="3"/>
      <c r="U41" s="1" t="s">
        <v>53</v>
      </c>
      <c r="V41" s="37" t="s">
        <v>299</v>
      </c>
    </row>
    <row r="42" spans="1:22" s="133" customFormat="1" ht="105" x14ac:dyDescent="0.25">
      <c r="B42" s="2" t="s">
        <v>568</v>
      </c>
      <c r="C42" s="184">
        <v>32</v>
      </c>
      <c r="D42" s="4">
        <v>3</v>
      </c>
      <c r="E42" s="4">
        <v>1</v>
      </c>
      <c r="F42" s="4" t="s">
        <v>496</v>
      </c>
      <c r="G42" s="4" t="s">
        <v>216</v>
      </c>
      <c r="H42" s="2" t="s">
        <v>412</v>
      </c>
      <c r="I42" s="4" t="s">
        <v>218</v>
      </c>
      <c r="J42" s="67">
        <v>7195.7</v>
      </c>
      <c r="K42" s="4" t="s">
        <v>5</v>
      </c>
      <c r="L42" s="4" t="s">
        <v>12</v>
      </c>
      <c r="M42" s="4" t="s">
        <v>12</v>
      </c>
      <c r="N42" s="2" t="s">
        <v>413</v>
      </c>
      <c r="O42" s="70" t="s">
        <v>414</v>
      </c>
      <c r="P42" s="4" t="s">
        <v>221</v>
      </c>
      <c r="Q42" s="214" t="s">
        <v>415</v>
      </c>
      <c r="R42" s="68">
        <v>3361505.66</v>
      </c>
      <c r="S42" s="2" t="s">
        <v>416</v>
      </c>
      <c r="T42" s="4"/>
      <c r="U42" s="4" t="s">
        <v>53</v>
      </c>
      <c r="V42" s="2" t="s">
        <v>417</v>
      </c>
    </row>
    <row r="43" spans="1:22" s="133" customFormat="1" ht="139.5" customHeight="1" x14ac:dyDescent="0.25">
      <c r="A43" s="212" t="s">
        <v>232</v>
      </c>
      <c r="B43" s="37" t="s">
        <v>522</v>
      </c>
      <c r="C43" s="184">
        <v>33</v>
      </c>
      <c r="D43" s="4">
        <v>1</v>
      </c>
      <c r="E43" s="4">
        <v>1</v>
      </c>
      <c r="F43" s="4" t="s">
        <v>232</v>
      </c>
      <c r="G43" s="4" t="s">
        <v>233</v>
      </c>
      <c r="H43" s="2" t="s">
        <v>234</v>
      </c>
      <c r="I43" s="2" t="s">
        <v>235</v>
      </c>
      <c r="J43" s="67">
        <v>2196.4</v>
      </c>
      <c r="K43" s="4" t="s">
        <v>12</v>
      </c>
      <c r="L43" s="4" t="s">
        <v>5</v>
      </c>
      <c r="M43" s="4" t="s">
        <v>12</v>
      </c>
      <c r="N43" s="2" t="s">
        <v>236</v>
      </c>
      <c r="O43" s="2" t="s">
        <v>468</v>
      </c>
      <c r="P43" s="2" t="s">
        <v>237</v>
      </c>
      <c r="Q43" s="70" t="s">
        <v>469</v>
      </c>
      <c r="R43" s="69">
        <v>3220000</v>
      </c>
      <c r="S43" s="81">
        <f>R43</f>
        <v>3220000</v>
      </c>
      <c r="T43" s="2"/>
      <c r="U43" s="2" t="s">
        <v>238</v>
      </c>
      <c r="V43" s="2" t="s">
        <v>572</v>
      </c>
    </row>
    <row r="44" spans="1:22" s="133" customFormat="1" ht="204" customHeight="1" x14ac:dyDescent="0.25">
      <c r="B44" s="37" t="s">
        <v>522</v>
      </c>
      <c r="C44" s="184">
        <v>34</v>
      </c>
      <c r="D44" s="2">
        <v>2</v>
      </c>
      <c r="E44" s="2">
        <v>1</v>
      </c>
      <c r="F44" s="4" t="s">
        <v>232</v>
      </c>
      <c r="G44" s="2" t="s">
        <v>249</v>
      </c>
      <c r="H44" s="2" t="s">
        <v>250</v>
      </c>
      <c r="I44" s="2" t="s">
        <v>251</v>
      </c>
      <c r="J44" s="73">
        <v>2048</v>
      </c>
      <c r="K44" s="2" t="s">
        <v>12</v>
      </c>
      <c r="L44" s="2" t="s">
        <v>5</v>
      </c>
      <c r="M44" s="2" t="s">
        <v>12</v>
      </c>
      <c r="N44" s="2" t="s">
        <v>424</v>
      </c>
      <c r="O44" s="2" t="s">
        <v>470</v>
      </c>
      <c r="P44" s="2" t="s">
        <v>252</v>
      </c>
      <c r="Q44" s="70" t="s">
        <v>471</v>
      </c>
      <c r="R44" s="69">
        <v>5170000</v>
      </c>
      <c r="S44" s="69">
        <v>5170000</v>
      </c>
      <c r="T44" s="2"/>
      <c r="U44" s="2" t="s">
        <v>238</v>
      </c>
      <c r="V44" s="2" t="s">
        <v>573</v>
      </c>
    </row>
    <row r="45" spans="1:22" s="133" customFormat="1" ht="198" customHeight="1" x14ac:dyDescent="0.25">
      <c r="B45" s="37" t="s">
        <v>522</v>
      </c>
      <c r="C45" s="184">
        <v>35</v>
      </c>
      <c r="D45" s="2">
        <v>3</v>
      </c>
      <c r="E45" s="2">
        <v>1</v>
      </c>
      <c r="F45" s="2" t="s">
        <v>232</v>
      </c>
      <c r="G45" s="2" t="s">
        <v>239</v>
      </c>
      <c r="H45" s="2" t="s">
        <v>240</v>
      </c>
      <c r="I45" s="2" t="s">
        <v>241</v>
      </c>
      <c r="J45" s="73">
        <v>6083</v>
      </c>
      <c r="K45" s="2" t="s">
        <v>12</v>
      </c>
      <c r="L45" s="2" t="s">
        <v>5</v>
      </c>
      <c r="M45" s="2" t="s">
        <v>12</v>
      </c>
      <c r="N45" s="2" t="s">
        <v>242</v>
      </c>
      <c r="O45" s="2" t="s">
        <v>472</v>
      </c>
      <c r="P45" s="2" t="s">
        <v>243</v>
      </c>
      <c r="Q45" s="70" t="s">
        <v>469</v>
      </c>
      <c r="R45" s="69">
        <v>7700000</v>
      </c>
      <c r="S45" s="69">
        <v>7700000</v>
      </c>
      <c r="T45" s="83"/>
      <c r="U45" s="83" t="s">
        <v>238</v>
      </c>
      <c r="V45" s="2" t="s">
        <v>574</v>
      </c>
    </row>
    <row r="46" spans="1:22" s="133" customFormat="1" ht="177" customHeight="1" x14ac:dyDescent="0.25">
      <c r="B46" s="37" t="s">
        <v>522</v>
      </c>
      <c r="C46" s="184">
        <v>36</v>
      </c>
      <c r="D46" s="2">
        <v>4</v>
      </c>
      <c r="E46" s="2">
        <v>1</v>
      </c>
      <c r="F46" s="2" t="s">
        <v>232</v>
      </c>
      <c r="G46" s="2" t="s">
        <v>244</v>
      </c>
      <c r="H46" s="2" t="s">
        <v>245</v>
      </c>
      <c r="I46" s="2" t="s">
        <v>246</v>
      </c>
      <c r="J46" s="73">
        <v>3019</v>
      </c>
      <c r="K46" s="2" t="s">
        <v>5</v>
      </c>
      <c r="L46" s="2" t="s">
        <v>5</v>
      </c>
      <c r="M46" s="2" t="s">
        <v>12</v>
      </c>
      <c r="N46" s="2" t="s">
        <v>247</v>
      </c>
      <c r="O46" s="2" t="s">
        <v>473</v>
      </c>
      <c r="P46" s="83" t="s">
        <v>248</v>
      </c>
      <c r="Q46" s="70" t="s">
        <v>471</v>
      </c>
      <c r="R46" s="69">
        <v>2392000</v>
      </c>
      <c r="S46" s="69">
        <v>2392000</v>
      </c>
      <c r="T46" s="83"/>
      <c r="U46" s="83" t="s">
        <v>238</v>
      </c>
      <c r="V46" s="2" t="s">
        <v>575</v>
      </c>
    </row>
    <row r="47" spans="1:22" s="133" customFormat="1" ht="139.5" customHeight="1" x14ac:dyDescent="0.25">
      <c r="B47" s="37" t="s">
        <v>522</v>
      </c>
      <c r="C47" s="184">
        <v>37</v>
      </c>
      <c r="D47" s="4">
        <v>5</v>
      </c>
      <c r="E47" s="2">
        <v>2</v>
      </c>
      <c r="F47" s="2" t="s">
        <v>232</v>
      </c>
      <c r="G47" s="2" t="s">
        <v>474</v>
      </c>
      <c r="H47" s="2" t="s">
        <v>475</v>
      </c>
      <c r="I47" s="2" t="s">
        <v>476</v>
      </c>
      <c r="J47" s="73">
        <v>5416.1</v>
      </c>
      <c r="K47" s="2" t="s">
        <v>5</v>
      </c>
      <c r="L47" s="2" t="s">
        <v>5</v>
      </c>
      <c r="M47" s="2" t="s">
        <v>12</v>
      </c>
      <c r="N47" s="2" t="s">
        <v>477</v>
      </c>
      <c r="O47" s="2" t="s">
        <v>478</v>
      </c>
      <c r="P47" s="2" t="s">
        <v>479</v>
      </c>
      <c r="Q47" s="70" t="s">
        <v>480</v>
      </c>
      <c r="R47" s="69">
        <v>6300000</v>
      </c>
      <c r="S47" s="69">
        <v>6300000</v>
      </c>
      <c r="T47" s="6"/>
      <c r="U47" s="2" t="s">
        <v>238</v>
      </c>
      <c r="V47" s="2" t="s">
        <v>576</v>
      </c>
    </row>
    <row r="48" spans="1:22" s="133" customFormat="1" ht="159" customHeight="1" x14ac:dyDescent="0.25">
      <c r="B48" s="37" t="s">
        <v>522</v>
      </c>
      <c r="C48" s="184">
        <v>38</v>
      </c>
      <c r="D48" s="4">
        <v>6</v>
      </c>
      <c r="E48" s="2">
        <v>1</v>
      </c>
      <c r="F48" s="4" t="s">
        <v>481</v>
      </c>
      <c r="G48" s="2" t="s">
        <v>482</v>
      </c>
      <c r="H48" s="2" t="s">
        <v>483</v>
      </c>
      <c r="I48" s="2" t="s">
        <v>484</v>
      </c>
      <c r="J48" s="73">
        <v>4154.92</v>
      </c>
      <c r="K48" s="2" t="s">
        <v>5</v>
      </c>
      <c r="L48" s="2" t="s">
        <v>12</v>
      </c>
      <c r="M48" s="2" t="s">
        <v>12</v>
      </c>
      <c r="N48" s="2" t="s">
        <v>485</v>
      </c>
      <c r="O48" s="2" t="s">
        <v>486</v>
      </c>
      <c r="P48" s="2" t="s">
        <v>487</v>
      </c>
      <c r="Q48" s="2" t="s">
        <v>488</v>
      </c>
      <c r="R48" s="206">
        <v>4000000</v>
      </c>
      <c r="S48" s="73">
        <v>4000000</v>
      </c>
      <c r="U48" s="2" t="s">
        <v>238</v>
      </c>
      <c r="V48" s="2" t="s">
        <v>577</v>
      </c>
    </row>
    <row r="49" spans="1:22" s="133" customFormat="1" ht="139.5" customHeight="1" x14ac:dyDescent="0.25">
      <c r="B49" s="37" t="s">
        <v>522</v>
      </c>
      <c r="C49" s="184">
        <v>39</v>
      </c>
      <c r="D49" s="2">
        <v>7</v>
      </c>
      <c r="E49" s="2">
        <v>1</v>
      </c>
      <c r="F49" s="2" t="s">
        <v>232</v>
      </c>
      <c r="G49" s="2" t="s">
        <v>489</v>
      </c>
      <c r="H49" s="2" t="s">
        <v>490</v>
      </c>
      <c r="I49" s="2" t="s">
        <v>491</v>
      </c>
      <c r="J49" s="73">
        <v>2906.9</v>
      </c>
      <c r="K49" s="2" t="s">
        <v>12</v>
      </c>
      <c r="L49" s="2" t="s">
        <v>12</v>
      </c>
      <c r="M49" s="2" t="s">
        <v>12</v>
      </c>
      <c r="N49" s="2" t="s">
        <v>492</v>
      </c>
      <c r="O49" s="2" t="s">
        <v>493</v>
      </c>
      <c r="P49" s="2" t="s">
        <v>494</v>
      </c>
      <c r="Q49" s="70" t="s">
        <v>495</v>
      </c>
      <c r="R49" s="69">
        <v>6900000</v>
      </c>
      <c r="S49" s="69">
        <v>6900000</v>
      </c>
      <c r="T49" s="6"/>
      <c r="U49" s="2" t="s">
        <v>238</v>
      </c>
      <c r="V49" s="2" t="s">
        <v>578</v>
      </c>
    </row>
    <row r="50" spans="1:22" s="133" customFormat="1" ht="31.5" customHeight="1" x14ac:dyDescent="0.25">
      <c r="A50" s="6"/>
      <c r="B50" s="139" t="s">
        <v>257</v>
      </c>
      <c r="C50" s="139">
        <f>C49</f>
        <v>39</v>
      </c>
      <c r="D50" s="139"/>
      <c r="E50" s="139">
        <f>SUM(E3:E49)</f>
        <v>57</v>
      </c>
      <c r="F50" s="270"/>
      <c r="G50" s="270"/>
      <c r="H50" s="270"/>
      <c r="I50" s="271"/>
      <c r="J50" s="140">
        <f>SUM(J3:J49)</f>
        <v>253067.22999999995</v>
      </c>
      <c r="K50" s="6"/>
      <c r="L50" s="6"/>
      <c r="M50" s="6"/>
      <c r="N50" s="6"/>
      <c r="O50" s="6"/>
      <c r="P50" s="272"/>
      <c r="Q50" s="6"/>
      <c r="R50" s="6"/>
      <c r="S50" s="6"/>
      <c r="T50" s="6"/>
      <c r="U50" s="6"/>
      <c r="V50" s="6"/>
    </row>
    <row r="51" spans="1:22" s="133" customFormat="1" x14ac:dyDescent="0.25">
      <c r="C51" s="166"/>
      <c r="D51" s="166"/>
      <c r="E51" s="166"/>
      <c r="I51" s="216"/>
      <c r="J51" s="168"/>
      <c r="P51" s="215"/>
    </row>
    <row r="52" spans="1:22" s="133" customFormat="1" x14ac:dyDescent="0.25">
      <c r="J52" s="217"/>
    </row>
    <row r="53" spans="1:22" s="133" customFormat="1" x14ac:dyDescent="0.25">
      <c r="J53" s="217"/>
    </row>
    <row r="54" spans="1:22" s="133" customFormat="1" x14ac:dyDescent="0.25">
      <c r="J54" s="217"/>
    </row>
    <row r="55" spans="1:22" s="133" customFormat="1" x14ac:dyDescent="0.25">
      <c r="J55" s="217"/>
    </row>
    <row r="56" spans="1:22" s="133" customFormat="1" x14ac:dyDescent="0.25">
      <c r="J56" s="217"/>
    </row>
    <row r="57" spans="1:22" s="133" customFormat="1" x14ac:dyDescent="0.25">
      <c r="J57" s="217"/>
    </row>
    <row r="58" spans="1:22" s="133" customFormat="1" x14ac:dyDescent="0.25">
      <c r="J58" s="217"/>
    </row>
    <row r="59" spans="1:22" s="133" customFormat="1" x14ac:dyDescent="0.25">
      <c r="J59" s="217"/>
    </row>
    <row r="60" spans="1:22" s="133" customFormat="1" x14ac:dyDescent="0.25">
      <c r="J60" s="217"/>
    </row>
    <row r="61" spans="1:22" s="133" customFormat="1" x14ac:dyDescent="0.25">
      <c r="J61" s="217"/>
    </row>
    <row r="62" spans="1:22" x14ac:dyDescent="0.25">
      <c r="B62" s="133"/>
      <c r="C62" s="133"/>
      <c r="D62" s="133"/>
      <c r="E62" s="133"/>
      <c r="F62" s="133"/>
      <c r="G62" s="133"/>
      <c r="H62" s="133"/>
      <c r="I62" s="133"/>
      <c r="J62" s="217"/>
      <c r="K62" s="133"/>
      <c r="L62" s="133"/>
      <c r="M62" s="133"/>
      <c r="N62" s="133"/>
      <c r="O62" s="133"/>
      <c r="P62" s="133"/>
      <c r="Q62" s="133"/>
      <c r="R62" s="133"/>
      <c r="S62" s="133"/>
      <c r="T62" s="133"/>
      <c r="U62" s="133"/>
      <c r="V62" s="133"/>
    </row>
    <row r="63" spans="1:22" x14ac:dyDescent="0.25">
      <c r="C63" s="133"/>
      <c r="D63" s="133"/>
      <c r="E63" s="133"/>
    </row>
    <row r="64" spans="1:22" x14ac:dyDescent="0.25">
      <c r="C64" s="133"/>
      <c r="D64" s="133"/>
      <c r="E64" s="133"/>
    </row>
    <row r="65" spans="3:5" x14ac:dyDescent="0.25">
      <c r="C65" s="133"/>
      <c r="D65" s="133"/>
      <c r="E65" s="133"/>
    </row>
    <row r="66" spans="3:5" x14ac:dyDescent="0.25">
      <c r="C66" s="133"/>
      <c r="D66" s="133"/>
      <c r="E66" s="133"/>
    </row>
    <row r="67" spans="3:5" x14ac:dyDescent="0.25">
      <c r="C67" s="133"/>
      <c r="D67" s="133"/>
      <c r="E67" s="133"/>
    </row>
    <row r="68" spans="3:5" x14ac:dyDescent="0.25">
      <c r="C68" s="133"/>
      <c r="D68" s="133"/>
      <c r="E68" s="133"/>
    </row>
    <row r="69" spans="3:5" x14ac:dyDescent="0.25">
      <c r="C69" s="133"/>
      <c r="D69" s="133"/>
      <c r="E69" s="133"/>
    </row>
    <row r="70" spans="3:5" x14ac:dyDescent="0.25">
      <c r="C70" s="133"/>
      <c r="D70" s="133"/>
      <c r="E70" s="133"/>
    </row>
    <row r="71" spans="3:5" x14ac:dyDescent="0.25">
      <c r="C71" s="133"/>
      <c r="D71" s="133"/>
      <c r="E71" s="133"/>
    </row>
    <row r="72" spans="3:5" x14ac:dyDescent="0.25">
      <c r="C72" s="133"/>
      <c r="D72" s="133"/>
      <c r="E72" s="133"/>
    </row>
    <row r="73" spans="3:5" x14ac:dyDescent="0.25">
      <c r="C73" s="133"/>
      <c r="D73" s="133"/>
      <c r="E73" s="133"/>
    </row>
  </sheetData>
  <mergeCells count="19">
    <mergeCell ref="P36:P37"/>
    <mergeCell ref="Q36:Q37"/>
    <mergeCell ref="R36:R37"/>
    <mergeCell ref="C36:C37"/>
    <mergeCell ref="N36:N37"/>
    <mergeCell ref="B1:V1"/>
    <mergeCell ref="S26:S27"/>
    <mergeCell ref="R26:R27"/>
    <mergeCell ref="D26:D27"/>
    <mergeCell ref="C26:C27"/>
    <mergeCell ref="E15:E21"/>
    <mergeCell ref="D15:D21"/>
    <mergeCell ref="C15:C21"/>
    <mergeCell ref="U36:U37"/>
    <mergeCell ref="D36:D37"/>
    <mergeCell ref="H36:H37"/>
    <mergeCell ref="S36:S37"/>
    <mergeCell ref="V36:V37"/>
    <mergeCell ref="O36:O37"/>
  </mergeCells>
  <pageMargins left="0.7" right="0.7" top="0.75" bottom="0.75" header="0.3" footer="0.3"/>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88"/>
  <sheetViews>
    <sheetView zoomScale="89" zoomScaleNormal="89" workbookViewId="0">
      <pane xSplit="1" ySplit="2" topLeftCell="B65" activePane="bottomRight" state="frozen"/>
      <selection pane="topRight" activeCell="B1" sqref="B1"/>
      <selection pane="bottomLeft" activeCell="A3" sqref="A3"/>
      <selection pane="bottomRight" activeCell="J68" sqref="J62:J68"/>
    </sheetView>
  </sheetViews>
  <sheetFormatPr defaultRowHeight="15" x14ac:dyDescent="0.25"/>
  <cols>
    <col min="1" max="1" width="9.140625" style="48"/>
    <col min="2" max="2" width="11.85546875" style="48" bestFit="1" customWidth="1"/>
    <col min="3" max="3" width="10.28515625" style="48" customWidth="1"/>
    <col min="4" max="5" width="9.140625" style="48"/>
    <col min="6" max="6" width="11.7109375" style="48" customWidth="1"/>
    <col min="7" max="7" width="16.85546875" style="48" customWidth="1"/>
    <col min="8" max="8" width="25.5703125" style="143" customWidth="1"/>
    <col min="9" max="9" width="31.5703125" style="48" bestFit="1" customWidth="1"/>
    <col min="10" max="10" width="16.42578125" style="48" customWidth="1"/>
    <col min="11" max="11" width="23.85546875" style="48" customWidth="1"/>
    <col min="12" max="12" width="43.28515625" style="48" customWidth="1"/>
    <col min="13" max="13" width="9.140625" style="48"/>
    <col min="14" max="14" width="37.28515625" style="48" customWidth="1"/>
    <col min="15" max="15" width="16.140625" style="48" customWidth="1"/>
    <col min="16" max="16" width="23.140625" style="48" customWidth="1"/>
    <col min="17" max="17" width="32" style="48" customWidth="1"/>
    <col min="18" max="18" width="42.140625" style="48" customWidth="1"/>
    <col min="19" max="19" width="29" style="48" customWidth="1"/>
    <col min="20" max="20" width="14.140625" style="48" customWidth="1"/>
    <col min="21" max="21" width="29.7109375" style="48" customWidth="1"/>
    <col min="22" max="22" width="73.28515625" style="48" customWidth="1"/>
    <col min="23" max="23" width="25.7109375" style="48" bestFit="1" customWidth="1"/>
    <col min="24" max="16384" width="9.140625" style="48"/>
  </cols>
  <sheetData>
    <row r="1" spans="1:23" ht="64.5" customHeight="1" x14ac:dyDescent="0.25">
      <c r="B1" s="317" t="s">
        <v>584</v>
      </c>
      <c r="C1" s="318"/>
      <c r="D1" s="318"/>
      <c r="E1" s="318"/>
      <c r="F1" s="318"/>
      <c r="G1" s="318"/>
      <c r="H1" s="318"/>
      <c r="I1" s="318"/>
      <c r="J1" s="318"/>
      <c r="K1" s="318"/>
      <c r="L1" s="318"/>
      <c r="M1" s="318"/>
      <c r="N1" s="318"/>
      <c r="O1" s="318"/>
      <c r="P1" s="318"/>
      <c r="Q1" s="318"/>
      <c r="R1" s="318"/>
      <c r="S1" s="318"/>
      <c r="T1" s="318"/>
      <c r="U1" s="318"/>
      <c r="V1" s="318"/>
    </row>
    <row r="2" spans="1:23" ht="75" x14ac:dyDescent="0.25">
      <c r="B2" s="157" t="s">
        <v>546</v>
      </c>
      <c r="C2" s="157" t="s">
        <v>258</v>
      </c>
      <c r="D2" s="157" t="s">
        <v>13</v>
      </c>
      <c r="E2" s="157" t="s">
        <v>256</v>
      </c>
      <c r="F2" s="157" t="s">
        <v>4</v>
      </c>
      <c r="G2" s="251" t="s">
        <v>0</v>
      </c>
      <c r="H2" s="157" t="s">
        <v>1</v>
      </c>
      <c r="I2" s="251" t="s">
        <v>2</v>
      </c>
      <c r="J2" s="252" t="s">
        <v>11</v>
      </c>
      <c r="K2" s="157" t="s">
        <v>3</v>
      </c>
      <c r="L2" s="157" t="s">
        <v>6</v>
      </c>
      <c r="M2" s="157" t="s">
        <v>7</v>
      </c>
      <c r="N2" s="157" t="s">
        <v>8</v>
      </c>
      <c r="O2" s="157" t="s">
        <v>9</v>
      </c>
      <c r="P2" s="251" t="s">
        <v>10</v>
      </c>
      <c r="Q2" s="253" t="s">
        <v>343</v>
      </c>
      <c r="R2" s="253" t="s">
        <v>39</v>
      </c>
      <c r="S2" s="253" t="s">
        <v>341</v>
      </c>
      <c r="T2" s="253" t="s">
        <v>342</v>
      </c>
      <c r="U2" s="157" t="s">
        <v>15</v>
      </c>
      <c r="V2" s="157" t="s">
        <v>14</v>
      </c>
    </row>
    <row r="3" spans="1:23" ht="195" x14ac:dyDescent="0.25">
      <c r="A3" s="100" t="s">
        <v>553</v>
      </c>
      <c r="B3" s="1" t="s">
        <v>514</v>
      </c>
      <c r="C3" s="1">
        <v>1</v>
      </c>
      <c r="D3" s="1">
        <v>1</v>
      </c>
      <c r="E3" s="1">
        <v>1</v>
      </c>
      <c r="F3" s="1" t="s">
        <v>16</v>
      </c>
      <c r="G3" s="1" t="s">
        <v>17</v>
      </c>
      <c r="H3" s="99" t="s">
        <v>18</v>
      </c>
      <c r="I3" s="1" t="s">
        <v>19</v>
      </c>
      <c r="J3" s="53">
        <v>782.36</v>
      </c>
      <c r="K3" s="10" t="s">
        <v>20</v>
      </c>
      <c r="L3" s="10" t="s">
        <v>12</v>
      </c>
      <c r="M3" s="10" t="s">
        <v>12</v>
      </c>
      <c r="N3" s="11" t="s">
        <v>21</v>
      </c>
      <c r="O3" s="5">
        <v>2023</v>
      </c>
      <c r="P3" s="1" t="s">
        <v>22</v>
      </c>
      <c r="Q3" s="37" t="s">
        <v>300</v>
      </c>
      <c r="R3" s="9">
        <v>690672.99</v>
      </c>
      <c r="S3" s="37" t="s">
        <v>432</v>
      </c>
      <c r="T3" s="37"/>
      <c r="U3" s="37" t="s">
        <v>41</v>
      </c>
      <c r="V3" s="37" t="s">
        <v>503</v>
      </c>
    </row>
    <row r="4" spans="1:23" ht="150" x14ac:dyDescent="0.25">
      <c r="B4" s="37" t="s">
        <v>522</v>
      </c>
      <c r="C4" s="1">
        <v>2</v>
      </c>
      <c r="D4" s="1">
        <v>2</v>
      </c>
      <c r="E4" s="1">
        <v>1</v>
      </c>
      <c r="F4" s="1" t="s">
        <v>16</v>
      </c>
      <c r="G4" s="1" t="s">
        <v>23</v>
      </c>
      <c r="H4" s="123" t="s">
        <v>24</v>
      </c>
      <c r="I4" s="37" t="s">
        <v>25</v>
      </c>
      <c r="J4" s="3">
        <v>912</v>
      </c>
      <c r="K4" s="1" t="s">
        <v>20</v>
      </c>
      <c r="L4" s="1" t="s">
        <v>12</v>
      </c>
      <c r="M4" s="1" t="s">
        <v>12</v>
      </c>
      <c r="N4" s="37" t="s">
        <v>21</v>
      </c>
      <c r="O4" s="37" t="s">
        <v>301</v>
      </c>
      <c r="P4" s="37" t="s">
        <v>44</v>
      </c>
      <c r="Q4" s="37" t="s">
        <v>42</v>
      </c>
      <c r="R4" s="9">
        <v>130392.66</v>
      </c>
      <c r="S4" s="82" t="s">
        <v>45</v>
      </c>
      <c r="T4" s="82"/>
      <c r="U4" s="37" t="s">
        <v>43</v>
      </c>
      <c r="V4" s="37" t="s">
        <v>433</v>
      </c>
      <c r="W4" s="99"/>
    </row>
    <row r="5" spans="1:23" ht="150" x14ac:dyDescent="0.25">
      <c r="B5" s="37" t="s">
        <v>522</v>
      </c>
      <c r="C5" s="1">
        <v>3</v>
      </c>
      <c r="D5" s="1">
        <v>3</v>
      </c>
      <c r="E5" s="1">
        <v>1</v>
      </c>
      <c r="F5" s="1" t="s">
        <v>16</v>
      </c>
      <c r="G5" s="1" t="s">
        <v>26</v>
      </c>
      <c r="H5" s="123" t="s">
        <v>27</v>
      </c>
      <c r="I5" s="1" t="s">
        <v>28</v>
      </c>
      <c r="J5" s="3">
        <v>809.22</v>
      </c>
      <c r="K5" s="1" t="s">
        <v>20</v>
      </c>
      <c r="L5" s="1" t="s">
        <v>12</v>
      </c>
      <c r="M5" s="1" t="s">
        <v>12</v>
      </c>
      <c r="N5" s="37" t="s">
        <v>21</v>
      </c>
      <c r="O5" s="37" t="s">
        <v>302</v>
      </c>
      <c r="P5" s="1" t="s">
        <v>29</v>
      </c>
      <c r="Q5" s="37" t="s">
        <v>42</v>
      </c>
      <c r="R5" s="9">
        <v>352856.17</v>
      </c>
      <c r="S5" s="82" t="s">
        <v>45</v>
      </c>
      <c r="T5" s="82"/>
      <c r="U5" s="37" t="s">
        <v>41</v>
      </c>
      <c r="V5" s="37" t="s">
        <v>467</v>
      </c>
      <c r="W5" s="99"/>
    </row>
    <row r="6" spans="1:23" ht="104.25" customHeight="1" x14ac:dyDescent="0.25">
      <c r="A6" s="143"/>
      <c r="B6" s="134" t="s">
        <v>349</v>
      </c>
      <c r="C6" s="1">
        <v>4</v>
      </c>
      <c r="D6" s="1">
        <v>4</v>
      </c>
      <c r="E6" s="1">
        <v>3</v>
      </c>
      <c r="F6" s="1" t="s">
        <v>16</v>
      </c>
      <c r="G6" s="236" t="s">
        <v>731</v>
      </c>
      <c r="H6" s="123" t="s">
        <v>733</v>
      </c>
      <c r="I6" s="236" t="s">
        <v>732</v>
      </c>
      <c r="J6" s="237">
        <f>3887.6+1389.6+15360</f>
        <v>20637.2</v>
      </c>
      <c r="K6" s="1" t="s">
        <v>12</v>
      </c>
      <c r="L6" s="1" t="s">
        <v>12</v>
      </c>
      <c r="M6" s="1" t="s">
        <v>12</v>
      </c>
      <c r="N6" s="37" t="s">
        <v>21</v>
      </c>
      <c r="O6" s="37" t="s">
        <v>504</v>
      </c>
      <c r="P6" s="124" t="s">
        <v>30</v>
      </c>
      <c r="Q6" s="37" t="s">
        <v>303</v>
      </c>
      <c r="R6" s="235">
        <f>2786246.58+742326.11+151960.71</f>
        <v>3680533.4</v>
      </c>
      <c r="S6" s="82" t="s">
        <v>349</v>
      </c>
      <c r="T6" s="82"/>
      <c r="U6" s="37" t="s">
        <v>41</v>
      </c>
      <c r="V6" s="37" t="s">
        <v>505</v>
      </c>
      <c r="W6" s="5"/>
    </row>
    <row r="7" spans="1:23" ht="60" x14ac:dyDescent="0.25">
      <c r="B7" s="37" t="s">
        <v>522</v>
      </c>
      <c r="C7" s="1">
        <v>5</v>
      </c>
      <c r="D7" s="1">
        <v>5</v>
      </c>
      <c r="E7" s="1">
        <v>1</v>
      </c>
      <c r="F7" s="1" t="s">
        <v>16</v>
      </c>
      <c r="G7" s="1" t="s">
        <v>31</v>
      </c>
      <c r="H7" s="123" t="s">
        <v>32</v>
      </c>
      <c r="I7" s="1" t="s">
        <v>33</v>
      </c>
      <c r="J7" s="3">
        <v>328</v>
      </c>
      <c r="K7" s="1" t="s">
        <v>20</v>
      </c>
      <c r="L7" s="1" t="s">
        <v>12</v>
      </c>
      <c r="M7" s="1" t="s">
        <v>12</v>
      </c>
      <c r="N7" s="37" t="s">
        <v>21</v>
      </c>
      <c r="O7" s="37" t="s">
        <v>304</v>
      </c>
      <c r="P7" s="1" t="s">
        <v>22</v>
      </c>
      <c r="Q7" s="15" t="s">
        <v>42</v>
      </c>
      <c r="R7" s="8">
        <v>33473.24</v>
      </c>
      <c r="S7" s="82" t="s">
        <v>45</v>
      </c>
      <c r="T7" s="82"/>
      <c r="U7" s="37" t="s">
        <v>41</v>
      </c>
      <c r="V7" s="37" t="s">
        <v>435</v>
      </c>
      <c r="W7" s="5"/>
    </row>
    <row r="8" spans="1:23" ht="180" x14ac:dyDescent="0.25">
      <c r="A8" s="143"/>
      <c r="B8" s="134" t="s">
        <v>349</v>
      </c>
      <c r="C8" s="1">
        <v>6</v>
      </c>
      <c r="D8" s="1">
        <v>6</v>
      </c>
      <c r="E8" s="1">
        <v>1</v>
      </c>
      <c r="F8" s="1" t="s">
        <v>16</v>
      </c>
      <c r="G8" s="1" t="s">
        <v>34</v>
      </c>
      <c r="H8" s="123" t="s">
        <v>35</v>
      </c>
      <c r="I8" s="1" t="s">
        <v>36</v>
      </c>
      <c r="J8" s="3">
        <v>6010.72</v>
      </c>
      <c r="K8" s="1" t="s">
        <v>20</v>
      </c>
      <c r="L8" s="1" t="s">
        <v>12</v>
      </c>
      <c r="M8" s="1" t="s">
        <v>12</v>
      </c>
      <c r="N8" s="37" t="s">
        <v>21</v>
      </c>
      <c r="O8" s="37" t="s">
        <v>506</v>
      </c>
      <c r="P8" s="1" t="s">
        <v>37</v>
      </c>
      <c r="Q8" s="37" t="s">
        <v>303</v>
      </c>
      <c r="R8" s="245">
        <v>2056951.52</v>
      </c>
      <c r="S8" s="82" t="s">
        <v>349</v>
      </c>
      <c r="T8" s="82"/>
      <c r="U8" s="37" t="s">
        <v>41</v>
      </c>
      <c r="V8" s="37" t="s">
        <v>507</v>
      </c>
    </row>
    <row r="9" spans="1:23" ht="90" x14ac:dyDescent="0.25">
      <c r="B9" s="37" t="s">
        <v>522</v>
      </c>
      <c r="C9" s="1">
        <v>7</v>
      </c>
      <c r="D9" s="1">
        <v>7</v>
      </c>
      <c r="E9" s="1">
        <v>7</v>
      </c>
      <c r="F9" s="1" t="s">
        <v>16</v>
      </c>
      <c r="G9" s="37" t="s">
        <v>344</v>
      </c>
      <c r="H9" s="123" t="s">
        <v>345</v>
      </c>
      <c r="I9" s="1" t="s">
        <v>38</v>
      </c>
      <c r="J9" s="3">
        <v>16884</v>
      </c>
      <c r="K9" s="1" t="s">
        <v>5</v>
      </c>
      <c r="L9" s="1" t="s">
        <v>346</v>
      </c>
      <c r="M9" s="1" t="s">
        <v>346</v>
      </c>
      <c r="N9" s="37" t="s">
        <v>350</v>
      </c>
      <c r="O9" s="1" t="s">
        <v>508</v>
      </c>
      <c r="P9" s="1"/>
      <c r="Q9" s="37" t="s">
        <v>511</v>
      </c>
      <c r="R9" s="8">
        <v>17195843</v>
      </c>
      <c r="S9" s="9">
        <v>8735838</v>
      </c>
      <c r="T9" s="82"/>
      <c r="U9" s="37"/>
      <c r="V9" s="37" t="s">
        <v>561</v>
      </c>
    </row>
    <row r="10" spans="1:23" ht="60" x14ac:dyDescent="0.25">
      <c r="B10" s="37" t="s">
        <v>522</v>
      </c>
      <c r="C10" s="1">
        <v>8</v>
      </c>
      <c r="D10" s="1">
        <v>8</v>
      </c>
      <c r="E10" s="1">
        <v>1</v>
      </c>
      <c r="F10" s="1" t="s">
        <v>16</v>
      </c>
      <c r="G10" s="37" t="s">
        <v>352</v>
      </c>
      <c r="H10" s="123" t="s">
        <v>353</v>
      </c>
      <c r="I10" s="1" t="s">
        <v>354</v>
      </c>
      <c r="J10" s="3">
        <v>1773</v>
      </c>
      <c r="K10" s="1" t="s">
        <v>5</v>
      </c>
      <c r="L10" s="1" t="s">
        <v>346</v>
      </c>
      <c r="M10" s="1" t="s">
        <v>346</v>
      </c>
      <c r="N10" s="37" t="s">
        <v>351</v>
      </c>
      <c r="O10" s="1" t="s">
        <v>509</v>
      </c>
      <c r="P10" s="1"/>
      <c r="Q10" s="125" t="s">
        <v>512</v>
      </c>
      <c r="R10" s="8">
        <v>2748323</v>
      </c>
      <c r="S10" s="9">
        <v>2748323</v>
      </c>
      <c r="T10" s="82"/>
      <c r="U10" s="37"/>
      <c r="V10" s="37" t="s">
        <v>513</v>
      </c>
    </row>
    <row r="11" spans="1:23" ht="30" x14ac:dyDescent="0.25">
      <c r="A11" s="136" t="s">
        <v>46</v>
      </c>
      <c r="B11" s="83" t="s">
        <v>554</v>
      </c>
      <c r="C11" s="1">
        <v>9</v>
      </c>
      <c r="D11" s="1">
        <v>1</v>
      </c>
      <c r="E11" s="50">
        <v>1</v>
      </c>
      <c r="F11" s="50" t="s">
        <v>46</v>
      </c>
      <c r="G11" s="50" t="s">
        <v>71</v>
      </c>
      <c r="H11" s="46" t="s">
        <v>72</v>
      </c>
      <c r="I11" s="50" t="s">
        <v>73</v>
      </c>
      <c r="J11" s="98">
        <v>265</v>
      </c>
      <c r="K11" s="50" t="s">
        <v>5</v>
      </c>
      <c r="L11" s="50" t="s">
        <v>12</v>
      </c>
      <c r="M11" s="50" t="s">
        <v>12</v>
      </c>
      <c r="N11" s="46" t="s">
        <v>74</v>
      </c>
      <c r="O11" s="50" t="s">
        <v>427</v>
      </c>
      <c r="P11" s="50" t="s">
        <v>51</v>
      </c>
      <c r="Q11" s="46" t="s">
        <v>52</v>
      </c>
      <c r="R11" s="49">
        <f t="shared" ref="R11:R15" si="0">+S11+T11</f>
        <v>80000</v>
      </c>
      <c r="S11" s="49">
        <v>52800</v>
      </c>
      <c r="T11" s="49">
        <v>27200</v>
      </c>
      <c r="U11" s="50" t="s">
        <v>53</v>
      </c>
      <c r="V11" s="51" t="s">
        <v>54</v>
      </c>
      <c r="W11" s="144"/>
    </row>
    <row r="12" spans="1:23" ht="30" x14ac:dyDescent="0.25">
      <c r="B12" s="83" t="s">
        <v>554</v>
      </c>
      <c r="C12" s="1">
        <v>10</v>
      </c>
      <c r="D12" s="1">
        <v>2</v>
      </c>
      <c r="E12" s="50">
        <v>1</v>
      </c>
      <c r="F12" s="50" t="s">
        <v>46</v>
      </c>
      <c r="G12" s="50" t="s">
        <v>76</v>
      </c>
      <c r="H12" s="46" t="s">
        <v>77</v>
      </c>
      <c r="I12" s="50" t="s">
        <v>73</v>
      </c>
      <c r="J12" s="98">
        <v>1250</v>
      </c>
      <c r="K12" s="50" t="s">
        <v>5</v>
      </c>
      <c r="L12" s="50" t="s">
        <v>12</v>
      </c>
      <c r="M12" s="50" t="s">
        <v>12</v>
      </c>
      <c r="N12" s="46" t="s">
        <v>74</v>
      </c>
      <c r="O12" s="50" t="s">
        <v>427</v>
      </c>
      <c r="P12" s="50" t="s">
        <v>51</v>
      </c>
      <c r="Q12" s="46" t="s">
        <v>52</v>
      </c>
      <c r="R12" s="49">
        <f t="shared" si="0"/>
        <v>500000</v>
      </c>
      <c r="S12" s="49">
        <v>330000</v>
      </c>
      <c r="T12" s="49">
        <v>170000</v>
      </c>
      <c r="U12" s="50" t="s">
        <v>53</v>
      </c>
      <c r="V12" s="51" t="s">
        <v>54</v>
      </c>
      <c r="W12" s="144"/>
    </row>
    <row r="13" spans="1:23" ht="30" x14ac:dyDescent="0.25">
      <c r="B13" s="83" t="s">
        <v>554</v>
      </c>
      <c r="C13" s="1">
        <v>11</v>
      </c>
      <c r="D13" s="1">
        <v>3</v>
      </c>
      <c r="E13" s="50">
        <v>1</v>
      </c>
      <c r="F13" s="50" t="s">
        <v>46</v>
      </c>
      <c r="G13" s="50" t="s">
        <v>78</v>
      </c>
      <c r="H13" s="46" t="s">
        <v>79</v>
      </c>
      <c r="I13" s="50" t="s">
        <v>73</v>
      </c>
      <c r="J13" s="98">
        <v>329</v>
      </c>
      <c r="K13" s="50" t="s">
        <v>5</v>
      </c>
      <c r="L13" s="50" t="s">
        <v>12</v>
      </c>
      <c r="M13" s="50" t="s">
        <v>12</v>
      </c>
      <c r="N13" s="46" t="s">
        <v>74</v>
      </c>
      <c r="O13" s="50" t="s">
        <v>427</v>
      </c>
      <c r="P13" s="50" t="s">
        <v>51</v>
      </c>
      <c r="Q13" s="46" t="s">
        <v>52</v>
      </c>
      <c r="R13" s="49">
        <f t="shared" si="0"/>
        <v>132000</v>
      </c>
      <c r="S13" s="49">
        <v>87120</v>
      </c>
      <c r="T13" s="49">
        <v>44880</v>
      </c>
      <c r="U13" s="50" t="s">
        <v>53</v>
      </c>
      <c r="V13" s="51" t="s">
        <v>54</v>
      </c>
      <c r="W13" s="144"/>
    </row>
    <row r="14" spans="1:23" ht="30" x14ac:dyDescent="0.25">
      <c r="B14" s="83" t="s">
        <v>554</v>
      </c>
      <c r="C14" s="1">
        <v>12</v>
      </c>
      <c r="D14" s="1">
        <v>4</v>
      </c>
      <c r="E14" s="50">
        <v>1</v>
      </c>
      <c r="F14" s="50" t="s">
        <v>46</v>
      </c>
      <c r="G14" s="50" t="s">
        <v>80</v>
      </c>
      <c r="H14" s="46" t="s">
        <v>81</v>
      </c>
      <c r="I14" s="50" t="s">
        <v>73</v>
      </c>
      <c r="J14" s="98">
        <v>4632</v>
      </c>
      <c r="K14" s="50" t="s">
        <v>5</v>
      </c>
      <c r="L14" s="50" t="s">
        <v>12</v>
      </c>
      <c r="M14" s="50" t="s">
        <v>12</v>
      </c>
      <c r="N14" s="46" t="s">
        <v>74</v>
      </c>
      <c r="O14" s="50" t="s">
        <v>427</v>
      </c>
      <c r="P14" s="50" t="s">
        <v>51</v>
      </c>
      <c r="Q14" s="46" t="s">
        <v>52</v>
      </c>
      <c r="R14" s="49">
        <f t="shared" si="0"/>
        <v>1390000</v>
      </c>
      <c r="S14" s="49">
        <v>917400</v>
      </c>
      <c r="T14" s="49">
        <v>472600</v>
      </c>
      <c r="U14" s="50" t="s">
        <v>53</v>
      </c>
      <c r="V14" s="51" t="s">
        <v>54</v>
      </c>
      <c r="W14" s="144"/>
    </row>
    <row r="15" spans="1:23" ht="30" x14ac:dyDescent="0.25">
      <c r="B15" s="83" t="s">
        <v>554</v>
      </c>
      <c r="C15" s="1">
        <v>13</v>
      </c>
      <c r="D15" s="1">
        <v>5</v>
      </c>
      <c r="E15" s="50">
        <v>1</v>
      </c>
      <c r="F15" s="50" t="s">
        <v>46</v>
      </c>
      <c r="G15" s="50" t="s">
        <v>82</v>
      </c>
      <c r="H15" s="46" t="s">
        <v>83</v>
      </c>
      <c r="I15" s="50" t="s">
        <v>73</v>
      </c>
      <c r="J15" s="98">
        <v>3155</v>
      </c>
      <c r="K15" s="50" t="s">
        <v>5</v>
      </c>
      <c r="L15" s="50" t="s">
        <v>12</v>
      </c>
      <c r="M15" s="50" t="s">
        <v>12</v>
      </c>
      <c r="N15" s="46" t="s">
        <v>74</v>
      </c>
      <c r="O15" s="50" t="s">
        <v>427</v>
      </c>
      <c r="P15" s="50" t="s">
        <v>51</v>
      </c>
      <c r="Q15" s="46" t="s">
        <v>52</v>
      </c>
      <c r="R15" s="49">
        <f t="shared" si="0"/>
        <v>1104000</v>
      </c>
      <c r="S15" s="49">
        <v>728640</v>
      </c>
      <c r="T15" s="49">
        <v>375360</v>
      </c>
      <c r="U15" s="50" t="s">
        <v>53</v>
      </c>
      <c r="V15" s="51" t="s">
        <v>54</v>
      </c>
      <c r="W15" s="144"/>
    </row>
    <row r="16" spans="1:23" ht="30" x14ac:dyDescent="0.25">
      <c r="B16" s="83" t="s">
        <v>554</v>
      </c>
      <c r="C16" s="1">
        <v>14</v>
      </c>
      <c r="D16" s="1">
        <v>6</v>
      </c>
      <c r="E16" s="50">
        <v>1</v>
      </c>
      <c r="F16" s="50" t="s">
        <v>46</v>
      </c>
      <c r="G16" s="50" t="s">
        <v>84</v>
      </c>
      <c r="H16" s="46" t="s">
        <v>85</v>
      </c>
      <c r="I16" s="46" t="s">
        <v>86</v>
      </c>
      <c r="J16" s="98">
        <v>1358</v>
      </c>
      <c r="K16" s="50" t="s">
        <v>5</v>
      </c>
      <c r="L16" s="50" t="s">
        <v>12</v>
      </c>
      <c r="M16" s="50" t="s">
        <v>12</v>
      </c>
      <c r="N16" s="46" t="s">
        <v>421</v>
      </c>
      <c r="O16" s="50" t="s">
        <v>348</v>
      </c>
      <c r="P16" s="50" t="s">
        <v>51</v>
      </c>
      <c r="Q16" s="46" t="s">
        <v>52</v>
      </c>
      <c r="R16" s="49">
        <f>+J16*275</f>
        <v>373450</v>
      </c>
      <c r="S16" s="49">
        <f>+R16*0.9</f>
        <v>336105</v>
      </c>
      <c r="T16" s="49">
        <f>+R16-S16</f>
        <v>37345</v>
      </c>
      <c r="U16" s="50" t="s">
        <v>53</v>
      </c>
      <c r="V16" s="51" t="s">
        <v>54</v>
      </c>
      <c r="W16" s="144"/>
    </row>
    <row r="17" spans="1:23" ht="30" x14ac:dyDescent="0.25">
      <c r="B17" s="83" t="s">
        <v>554</v>
      </c>
      <c r="C17" s="1">
        <v>15</v>
      </c>
      <c r="D17" s="1">
        <v>7</v>
      </c>
      <c r="E17" s="50">
        <v>1</v>
      </c>
      <c r="F17" s="50" t="s">
        <v>46</v>
      </c>
      <c r="G17" s="50" t="s">
        <v>88</v>
      </c>
      <c r="H17" s="46" t="s">
        <v>85</v>
      </c>
      <c r="I17" s="46" t="s">
        <v>86</v>
      </c>
      <c r="J17" s="98">
        <v>1358</v>
      </c>
      <c r="K17" s="50" t="s">
        <v>5</v>
      </c>
      <c r="L17" s="50" t="s">
        <v>12</v>
      </c>
      <c r="M17" s="50" t="s">
        <v>12</v>
      </c>
      <c r="N17" s="46" t="s">
        <v>422</v>
      </c>
      <c r="O17" s="50" t="s">
        <v>348</v>
      </c>
      <c r="P17" s="50" t="s">
        <v>51</v>
      </c>
      <c r="Q17" s="46" t="s">
        <v>52</v>
      </c>
      <c r="R17" s="49">
        <f t="shared" ref="R17:R25" si="1">+J17*275</f>
        <v>373450</v>
      </c>
      <c r="S17" s="49">
        <f t="shared" ref="S17:S25" si="2">+R17*0.9</f>
        <v>336105</v>
      </c>
      <c r="T17" s="49">
        <f t="shared" ref="T17:T25" si="3">+R17-S17</f>
        <v>37345</v>
      </c>
      <c r="U17" s="50" t="s">
        <v>53</v>
      </c>
      <c r="V17" s="51" t="s">
        <v>54</v>
      </c>
      <c r="W17" s="144"/>
    </row>
    <row r="18" spans="1:23" ht="30" x14ac:dyDescent="0.25">
      <c r="B18" s="83" t="s">
        <v>554</v>
      </c>
      <c r="C18" s="1">
        <v>16</v>
      </c>
      <c r="D18" s="1">
        <v>8</v>
      </c>
      <c r="E18" s="50">
        <v>1</v>
      </c>
      <c r="F18" s="50" t="s">
        <v>46</v>
      </c>
      <c r="G18" s="50" t="s">
        <v>89</v>
      </c>
      <c r="H18" s="46" t="s">
        <v>85</v>
      </c>
      <c r="I18" s="46" t="s">
        <v>86</v>
      </c>
      <c r="J18" s="98">
        <v>1358</v>
      </c>
      <c r="K18" s="50" t="s">
        <v>5</v>
      </c>
      <c r="L18" s="50" t="s">
        <v>12</v>
      </c>
      <c r="M18" s="50" t="s">
        <v>12</v>
      </c>
      <c r="N18" s="46" t="s">
        <v>422</v>
      </c>
      <c r="O18" s="50" t="s">
        <v>348</v>
      </c>
      <c r="P18" s="50" t="s">
        <v>51</v>
      </c>
      <c r="Q18" s="46" t="s">
        <v>52</v>
      </c>
      <c r="R18" s="49">
        <f t="shared" si="1"/>
        <v>373450</v>
      </c>
      <c r="S18" s="49">
        <f t="shared" si="2"/>
        <v>336105</v>
      </c>
      <c r="T18" s="49">
        <f t="shared" si="3"/>
        <v>37345</v>
      </c>
      <c r="U18" s="50" t="s">
        <v>53</v>
      </c>
      <c r="V18" s="51" t="s">
        <v>54</v>
      </c>
      <c r="W18" s="144"/>
    </row>
    <row r="19" spans="1:23" ht="30" x14ac:dyDescent="0.25">
      <c r="B19" s="83" t="s">
        <v>554</v>
      </c>
      <c r="C19" s="1">
        <v>17</v>
      </c>
      <c r="D19" s="1">
        <v>9</v>
      </c>
      <c r="E19" s="50">
        <v>1</v>
      </c>
      <c r="F19" s="50" t="s">
        <v>46</v>
      </c>
      <c r="G19" s="50" t="s">
        <v>90</v>
      </c>
      <c r="H19" s="46" t="s">
        <v>85</v>
      </c>
      <c r="I19" s="46" t="s">
        <v>86</v>
      </c>
      <c r="J19" s="98">
        <v>1358</v>
      </c>
      <c r="K19" s="50" t="s">
        <v>5</v>
      </c>
      <c r="L19" s="50" t="s">
        <v>12</v>
      </c>
      <c r="M19" s="50" t="s">
        <v>12</v>
      </c>
      <c r="N19" s="46" t="s">
        <v>422</v>
      </c>
      <c r="O19" s="50" t="s">
        <v>348</v>
      </c>
      <c r="P19" s="50" t="s">
        <v>51</v>
      </c>
      <c r="Q19" s="46" t="s">
        <v>52</v>
      </c>
      <c r="R19" s="49">
        <f t="shared" si="1"/>
        <v>373450</v>
      </c>
      <c r="S19" s="49">
        <f t="shared" si="2"/>
        <v>336105</v>
      </c>
      <c r="T19" s="49">
        <f t="shared" si="3"/>
        <v>37345</v>
      </c>
      <c r="U19" s="50" t="s">
        <v>53</v>
      </c>
      <c r="V19" s="51" t="s">
        <v>54</v>
      </c>
      <c r="W19" s="144"/>
    </row>
    <row r="20" spans="1:23" ht="30" x14ac:dyDescent="0.25">
      <c r="B20" s="83" t="s">
        <v>554</v>
      </c>
      <c r="C20" s="1">
        <v>18</v>
      </c>
      <c r="D20" s="1">
        <v>10</v>
      </c>
      <c r="E20" s="50">
        <v>1</v>
      </c>
      <c r="F20" s="50" t="s">
        <v>46</v>
      </c>
      <c r="G20" s="50" t="s">
        <v>91</v>
      </c>
      <c r="H20" s="46" t="s">
        <v>85</v>
      </c>
      <c r="I20" s="46" t="s">
        <v>86</v>
      </c>
      <c r="J20" s="98">
        <v>1358</v>
      </c>
      <c r="K20" s="50" t="s">
        <v>5</v>
      </c>
      <c r="L20" s="50" t="s">
        <v>12</v>
      </c>
      <c r="M20" s="50" t="s">
        <v>12</v>
      </c>
      <c r="N20" s="46" t="s">
        <v>422</v>
      </c>
      <c r="O20" s="50" t="s">
        <v>348</v>
      </c>
      <c r="P20" s="50" t="s">
        <v>51</v>
      </c>
      <c r="Q20" s="46" t="s">
        <v>52</v>
      </c>
      <c r="R20" s="49">
        <f t="shared" si="1"/>
        <v>373450</v>
      </c>
      <c r="S20" s="49">
        <f t="shared" si="2"/>
        <v>336105</v>
      </c>
      <c r="T20" s="49">
        <f t="shared" si="3"/>
        <v>37345</v>
      </c>
      <c r="U20" s="50" t="s">
        <v>53</v>
      </c>
      <c r="V20" s="51" t="s">
        <v>54</v>
      </c>
      <c r="W20" s="144"/>
    </row>
    <row r="21" spans="1:23" ht="30" x14ac:dyDescent="0.25">
      <c r="B21" s="83" t="s">
        <v>554</v>
      </c>
      <c r="C21" s="1">
        <v>19</v>
      </c>
      <c r="D21" s="1">
        <v>11</v>
      </c>
      <c r="E21" s="50">
        <v>1</v>
      </c>
      <c r="F21" s="50" t="s">
        <v>46</v>
      </c>
      <c r="G21" s="50" t="s">
        <v>92</v>
      </c>
      <c r="H21" s="46" t="s">
        <v>85</v>
      </c>
      <c r="I21" s="46" t="s">
        <v>86</v>
      </c>
      <c r="J21" s="98">
        <v>1483</v>
      </c>
      <c r="K21" s="50" t="s">
        <v>5</v>
      </c>
      <c r="L21" s="50" t="s">
        <v>12</v>
      </c>
      <c r="M21" s="50" t="s">
        <v>12</v>
      </c>
      <c r="N21" s="46" t="s">
        <v>422</v>
      </c>
      <c r="O21" s="50" t="s">
        <v>348</v>
      </c>
      <c r="P21" s="50" t="s">
        <v>51</v>
      </c>
      <c r="Q21" s="46" t="s">
        <v>52</v>
      </c>
      <c r="R21" s="49">
        <f t="shared" si="1"/>
        <v>407825</v>
      </c>
      <c r="S21" s="49">
        <f t="shared" si="2"/>
        <v>367042.5</v>
      </c>
      <c r="T21" s="49">
        <f t="shared" si="3"/>
        <v>40782.5</v>
      </c>
      <c r="U21" s="50" t="s">
        <v>53</v>
      </c>
      <c r="V21" s="51" t="s">
        <v>54</v>
      </c>
      <c r="W21" s="144"/>
    </row>
    <row r="22" spans="1:23" ht="30" x14ac:dyDescent="0.25">
      <c r="B22" s="83" t="s">
        <v>554</v>
      </c>
      <c r="C22" s="1">
        <v>20</v>
      </c>
      <c r="D22" s="1">
        <v>12</v>
      </c>
      <c r="E22" s="50">
        <v>1</v>
      </c>
      <c r="F22" s="50" t="s">
        <v>46</v>
      </c>
      <c r="G22" s="50" t="s">
        <v>93</v>
      </c>
      <c r="H22" s="46" t="s">
        <v>85</v>
      </c>
      <c r="I22" s="46" t="s">
        <v>86</v>
      </c>
      <c r="J22" s="98">
        <v>1483</v>
      </c>
      <c r="K22" s="50" t="s">
        <v>5</v>
      </c>
      <c r="L22" s="50" t="s">
        <v>12</v>
      </c>
      <c r="M22" s="50" t="s">
        <v>12</v>
      </c>
      <c r="N22" s="46" t="s">
        <v>422</v>
      </c>
      <c r="O22" s="50" t="s">
        <v>348</v>
      </c>
      <c r="P22" s="50" t="s">
        <v>51</v>
      </c>
      <c r="Q22" s="46" t="s">
        <v>52</v>
      </c>
      <c r="R22" s="49">
        <f t="shared" si="1"/>
        <v>407825</v>
      </c>
      <c r="S22" s="49">
        <f t="shared" si="2"/>
        <v>367042.5</v>
      </c>
      <c r="T22" s="49">
        <f t="shared" si="3"/>
        <v>40782.5</v>
      </c>
      <c r="U22" s="50" t="s">
        <v>53</v>
      </c>
      <c r="V22" s="51" t="s">
        <v>54</v>
      </c>
      <c r="W22" s="144"/>
    </row>
    <row r="23" spans="1:23" ht="30" x14ac:dyDescent="0.25">
      <c r="B23" s="83" t="s">
        <v>554</v>
      </c>
      <c r="C23" s="1">
        <v>21</v>
      </c>
      <c r="D23" s="1">
        <v>13</v>
      </c>
      <c r="E23" s="50">
        <v>1</v>
      </c>
      <c r="F23" s="50" t="s">
        <v>46</v>
      </c>
      <c r="G23" s="50" t="s">
        <v>94</v>
      </c>
      <c r="H23" s="46" t="s">
        <v>56</v>
      </c>
      <c r="I23" s="46" t="s">
        <v>86</v>
      </c>
      <c r="J23" s="98">
        <v>776</v>
      </c>
      <c r="K23" s="50" t="s">
        <v>5</v>
      </c>
      <c r="L23" s="50" t="s">
        <v>12</v>
      </c>
      <c r="M23" s="50" t="s">
        <v>12</v>
      </c>
      <c r="N23" s="46" t="s">
        <v>422</v>
      </c>
      <c r="O23" s="50" t="s">
        <v>348</v>
      </c>
      <c r="P23" s="50" t="s">
        <v>51</v>
      </c>
      <c r="Q23" s="46" t="s">
        <v>52</v>
      </c>
      <c r="R23" s="49">
        <f t="shared" si="1"/>
        <v>213400</v>
      </c>
      <c r="S23" s="49">
        <f t="shared" si="2"/>
        <v>192060</v>
      </c>
      <c r="T23" s="49">
        <f t="shared" si="3"/>
        <v>21340</v>
      </c>
      <c r="U23" s="50" t="s">
        <v>53</v>
      </c>
      <c r="V23" s="51" t="s">
        <v>54</v>
      </c>
      <c r="W23" s="144"/>
    </row>
    <row r="24" spans="1:23" ht="30" x14ac:dyDescent="0.25">
      <c r="B24" s="83" t="s">
        <v>554</v>
      </c>
      <c r="C24" s="1">
        <v>22</v>
      </c>
      <c r="D24" s="1">
        <v>14</v>
      </c>
      <c r="E24" s="50">
        <v>1</v>
      </c>
      <c r="F24" s="50" t="s">
        <v>46</v>
      </c>
      <c r="G24" s="50" t="s">
        <v>95</v>
      </c>
      <c r="H24" s="46" t="s">
        <v>96</v>
      </c>
      <c r="I24" s="46" t="s">
        <v>86</v>
      </c>
      <c r="J24" s="98">
        <v>1474</v>
      </c>
      <c r="K24" s="50" t="s">
        <v>5</v>
      </c>
      <c r="L24" s="50" t="s">
        <v>12</v>
      </c>
      <c r="M24" s="50" t="s">
        <v>12</v>
      </c>
      <c r="N24" s="46" t="s">
        <v>87</v>
      </c>
      <c r="O24" s="50" t="s">
        <v>348</v>
      </c>
      <c r="P24" s="50" t="s">
        <v>51</v>
      </c>
      <c r="Q24" s="46" t="s">
        <v>52</v>
      </c>
      <c r="R24" s="49">
        <f t="shared" si="1"/>
        <v>405350</v>
      </c>
      <c r="S24" s="49">
        <f t="shared" si="2"/>
        <v>364815</v>
      </c>
      <c r="T24" s="49">
        <f t="shared" si="3"/>
        <v>40535</v>
      </c>
      <c r="U24" s="50" t="s">
        <v>53</v>
      </c>
      <c r="V24" s="51" t="s">
        <v>54</v>
      </c>
      <c r="W24" s="144"/>
    </row>
    <row r="25" spans="1:23" ht="30" x14ac:dyDescent="0.25">
      <c r="B25" s="83" t="s">
        <v>554</v>
      </c>
      <c r="C25" s="1">
        <v>23</v>
      </c>
      <c r="D25" s="1">
        <v>15</v>
      </c>
      <c r="E25" s="50">
        <v>1</v>
      </c>
      <c r="F25" s="50" t="s">
        <v>46</v>
      </c>
      <c r="G25" s="50" t="s">
        <v>97</v>
      </c>
      <c r="H25" s="46" t="s">
        <v>60</v>
      </c>
      <c r="I25" s="46" t="s">
        <v>86</v>
      </c>
      <c r="J25" s="98">
        <v>1438</v>
      </c>
      <c r="K25" s="50" t="s">
        <v>5</v>
      </c>
      <c r="L25" s="50" t="s">
        <v>12</v>
      </c>
      <c r="M25" s="50" t="s">
        <v>12</v>
      </c>
      <c r="N25" s="46" t="s">
        <v>422</v>
      </c>
      <c r="O25" s="50" t="s">
        <v>348</v>
      </c>
      <c r="P25" s="50" t="s">
        <v>51</v>
      </c>
      <c r="Q25" s="46" t="s">
        <v>52</v>
      </c>
      <c r="R25" s="49">
        <f t="shared" si="1"/>
        <v>395450</v>
      </c>
      <c r="S25" s="49">
        <f t="shared" si="2"/>
        <v>355905</v>
      </c>
      <c r="T25" s="49">
        <f t="shared" si="3"/>
        <v>39545</v>
      </c>
      <c r="U25" s="50" t="s">
        <v>53</v>
      </c>
      <c r="V25" s="51" t="s">
        <v>54</v>
      </c>
      <c r="W25" s="144"/>
    </row>
    <row r="26" spans="1:23" ht="60" x14ac:dyDescent="0.25">
      <c r="A26" s="100" t="s">
        <v>548</v>
      </c>
      <c r="B26" s="37" t="s">
        <v>550</v>
      </c>
      <c r="C26" s="1">
        <v>24</v>
      </c>
      <c r="D26" s="4">
        <v>1</v>
      </c>
      <c r="E26" s="4">
        <v>1</v>
      </c>
      <c r="F26" s="4" t="s">
        <v>103</v>
      </c>
      <c r="G26" s="4" t="s">
        <v>136</v>
      </c>
      <c r="H26" s="2" t="s">
        <v>137</v>
      </c>
      <c r="I26" s="2" t="s">
        <v>138</v>
      </c>
      <c r="J26" s="67">
        <v>1878</v>
      </c>
      <c r="K26" s="4" t="s">
        <v>5</v>
      </c>
      <c r="L26" s="4" t="s">
        <v>12</v>
      </c>
      <c r="M26" s="4" t="s">
        <v>12</v>
      </c>
      <c r="N26" s="2" t="s">
        <v>317</v>
      </c>
      <c r="O26" s="4" t="s">
        <v>139</v>
      </c>
      <c r="P26" s="2" t="s">
        <v>140</v>
      </c>
      <c r="Q26" s="2" t="s">
        <v>182</v>
      </c>
      <c r="R26" s="81">
        <v>467103.84</v>
      </c>
      <c r="S26" s="69" t="s">
        <v>183</v>
      </c>
      <c r="T26" s="101"/>
      <c r="U26" s="101"/>
      <c r="V26" s="4"/>
      <c r="W26" s="24"/>
    </row>
    <row r="27" spans="1:23" ht="75" x14ac:dyDescent="0.25">
      <c r="B27" s="37" t="s">
        <v>550</v>
      </c>
      <c r="C27" s="1">
        <v>25</v>
      </c>
      <c r="D27" s="4">
        <v>2</v>
      </c>
      <c r="E27" s="1">
        <v>1</v>
      </c>
      <c r="F27" s="1" t="s">
        <v>103</v>
      </c>
      <c r="G27" s="6" t="s">
        <v>141</v>
      </c>
      <c r="H27" s="37" t="s">
        <v>142</v>
      </c>
      <c r="I27" s="37" t="s">
        <v>143</v>
      </c>
      <c r="J27" s="7">
        <v>4095</v>
      </c>
      <c r="K27" s="1" t="s">
        <v>12</v>
      </c>
      <c r="L27" s="10" t="s">
        <v>12</v>
      </c>
      <c r="M27" s="10" t="s">
        <v>12</v>
      </c>
      <c r="N27" s="37" t="s">
        <v>318</v>
      </c>
      <c r="O27" s="6" t="s">
        <v>139</v>
      </c>
      <c r="P27" s="37" t="s">
        <v>144</v>
      </c>
      <c r="Q27" s="37" t="s">
        <v>182</v>
      </c>
      <c r="R27" s="8">
        <v>876447.39</v>
      </c>
      <c r="S27" s="9" t="s">
        <v>184</v>
      </c>
      <c r="T27" s="14"/>
      <c r="U27" s="14"/>
      <c r="V27" s="6"/>
      <c r="W27" s="133"/>
    </row>
    <row r="28" spans="1:23" ht="75" x14ac:dyDescent="0.25">
      <c r="B28" s="37" t="s">
        <v>550</v>
      </c>
      <c r="C28" s="1">
        <v>26</v>
      </c>
      <c r="D28" s="4">
        <v>3</v>
      </c>
      <c r="E28" s="131">
        <v>1</v>
      </c>
      <c r="F28" s="131" t="s">
        <v>103</v>
      </c>
      <c r="G28" s="6" t="s">
        <v>145</v>
      </c>
      <c r="H28" s="37" t="s">
        <v>146</v>
      </c>
      <c r="I28" s="37" t="s">
        <v>147</v>
      </c>
      <c r="J28" s="7">
        <v>669</v>
      </c>
      <c r="K28" s="1" t="s">
        <v>5</v>
      </c>
      <c r="L28" s="131" t="s">
        <v>12</v>
      </c>
      <c r="M28" s="131" t="s">
        <v>12</v>
      </c>
      <c r="N28" s="11" t="s">
        <v>319</v>
      </c>
      <c r="O28" s="6" t="s">
        <v>139</v>
      </c>
      <c r="P28" s="37" t="s">
        <v>148</v>
      </c>
      <c r="Q28" s="37" t="s">
        <v>182</v>
      </c>
      <c r="R28" s="12">
        <v>100558.5</v>
      </c>
      <c r="S28" s="13" t="s">
        <v>185</v>
      </c>
      <c r="T28" s="14"/>
      <c r="U28" s="14"/>
      <c r="V28" s="6"/>
      <c r="W28" s="133"/>
    </row>
    <row r="29" spans="1:23" ht="75" x14ac:dyDescent="0.25">
      <c r="B29" s="6" t="s">
        <v>514</v>
      </c>
      <c r="C29" s="1">
        <v>27</v>
      </c>
      <c r="D29" s="4">
        <v>4</v>
      </c>
      <c r="E29" s="1">
        <v>1</v>
      </c>
      <c r="F29" s="1" t="s">
        <v>103</v>
      </c>
      <c r="G29" s="6" t="s">
        <v>149</v>
      </c>
      <c r="H29" s="37" t="s">
        <v>150</v>
      </c>
      <c r="I29" s="37" t="s">
        <v>151</v>
      </c>
      <c r="J29" s="7">
        <v>7210.33</v>
      </c>
      <c r="K29" s="1" t="s">
        <v>5</v>
      </c>
      <c r="L29" s="1" t="s">
        <v>12</v>
      </c>
      <c r="M29" s="1" t="s">
        <v>12</v>
      </c>
      <c r="N29" s="83" t="s">
        <v>562</v>
      </c>
      <c r="O29" s="6" t="s">
        <v>215</v>
      </c>
      <c r="P29" s="83" t="s">
        <v>153</v>
      </c>
      <c r="Q29" s="83" t="s">
        <v>530</v>
      </c>
      <c r="R29" s="145">
        <v>2762555.47</v>
      </c>
      <c r="S29" s="146" t="s">
        <v>531</v>
      </c>
      <c r="T29" s="14"/>
      <c r="U29" s="14"/>
      <c r="V29" s="6"/>
      <c r="W29" s="133"/>
    </row>
    <row r="30" spans="1:23" ht="75" x14ac:dyDescent="0.25">
      <c r="B30" s="6" t="s">
        <v>514</v>
      </c>
      <c r="C30" s="1">
        <v>28</v>
      </c>
      <c r="D30" s="4">
        <v>5</v>
      </c>
      <c r="E30" s="1">
        <v>1</v>
      </c>
      <c r="F30" s="1" t="s">
        <v>103</v>
      </c>
      <c r="G30" s="6" t="s">
        <v>154</v>
      </c>
      <c r="H30" s="37" t="s">
        <v>155</v>
      </c>
      <c r="I30" s="37" t="s">
        <v>156</v>
      </c>
      <c r="J30" s="7">
        <v>3188</v>
      </c>
      <c r="K30" s="1" t="s">
        <v>5</v>
      </c>
      <c r="L30" s="1" t="s">
        <v>12</v>
      </c>
      <c r="M30" s="1" t="s">
        <v>12</v>
      </c>
      <c r="N30" s="37" t="s">
        <v>562</v>
      </c>
      <c r="O30" s="6" t="s">
        <v>215</v>
      </c>
      <c r="P30" s="37" t="s">
        <v>157</v>
      </c>
      <c r="Q30" s="37" t="s">
        <v>532</v>
      </c>
      <c r="R30" s="8">
        <v>1533760.76</v>
      </c>
      <c r="S30" s="9" t="s">
        <v>533</v>
      </c>
      <c r="T30" s="14"/>
      <c r="U30" s="14"/>
      <c r="V30" s="6"/>
      <c r="W30" s="133"/>
    </row>
    <row r="31" spans="1:23" ht="60" x14ac:dyDescent="0.25">
      <c r="B31" s="6" t="s">
        <v>520</v>
      </c>
      <c r="C31" s="1">
        <v>29</v>
      </c>
      <c r="D31" s="4">
        <v>6</v>
      </c>
      <c r="E31" s="1">
        <v>1</v>
      </c>
      <c r="F31" s="1" t="s">
        <v>103</v>
      </c>
      <c r="G31" s="6" t="s">
        <v>158</v>
      </c>
      <c r="H31" s="37" t="s">
        <v>159</v>
      </c>
      <c r="I31" s="83" t="s">
        <v>160</v>
      </c>
      <c r="J31" s="7">
        <v>1831</v>
      </c>
      <c r="K31" s="1" t="s">
        <v>5</v>
      </c>
      <c r="L31" s="1" t="s">
        <v>12</v>
      </c>
      <c r="M31" s="1" t="s">
        <v>12</v>
      </c>
      <c r="N31" s="37" t="s">
        <v>152</v>
      </c>
      <c r="O31" s="6" t="s">
        <v>563</v>
      </c>
      <c r="P31" s="37" t="s">
        <v>161</v>
      </c>
      <c r="Q31" s="37" t="s">
        <v>182</v>
      </c>
      <c r="R31" s="8">
        <v>960547</v>
      </c>
      <c r="S31" s="8">
        <v>960547</v>
      </c>
      <c r="T31" s="14"/>
      <c r="U31" s="14"/>
      <c r="V31" s="6"/>
      <c r="W31" s="133"/>
    </row>
    <row r="32" spans="1:23" ht="60" x14ac:dyDescent="0.25">
      <c r="B32" s="6" t="s">
        <v>520</v>
      </c>
      <c r="C32" s="1">
        <v>30</v>
      </c>
      <c r="D32" s="4">
        <v>7</v>
      </c>
      <c r="E32" s="1">
        <v>1</v>
      </c>
      <c r="F32" s="1" t="s">
        <v>103</v>
      </c>
      <c r="G32" s="6" t="s">
        <v>162</v>
      </c>
      <c r="H32" s="37" t="s">
        <v>163</v>
      </c>
      <c r="I32" s="37" t="s">
        <v>164</v>
      </c>
      <c r="J32" s="7">
        <v>678</v>
      </c>
      <c r="K32" s="1" t="s">
        <v>5</v>
      </c>
      <c r="L32" s="1" t="s">
        <v>12</v>
      </c>
      <c r="M32" s="1" t="s">
        <v>12</v>
      </c>
      <c r="N32" s="37" t="s">
        <v>152</v>
      </c>
      <c r="O32" s="6" t="s">
        <v>215</v>
      </c>
      <c r="P32" s="37" t="s">
        <v>165</v>
      </c>
      <c r="Q32" s="37" t="s">
        <v>182</v>
      </c>
      <c r="R32" s="8">
        <v>756036.75</v>
      </c>
      <c r="S32" s="8">
        <v>756036.75</v>
      </c>
      <c r="T32" s="14"/>
      <c r="U32" s="14"/>
      <c r="V32" s="6"/>
      <c r="W32" s="133"/>
    </row>
    <row r="33" spans="1:23" ht="60" x14ac:dyDescent="0.25">
      <c r="B33" s="6" t="s">
        <v>520</v>
      </c>
      <c r="C33" s="1">
        <v>31</v>
      </c>
      <c r="D33" s="4">
        <v>8</v>
      </c>
      <c r="E33" s="1">
        <v>1</v>
      </c>
      <c r="F33" s="1" t="s">
        <v>103</v>
      </c>
      <c r="G33" s="6" t="s">
        <v>166</v>
      </c>
      <c r="H33" s="37" t="s">
        <v>163</v>
      </c>
      <c r="I33" s="37" t="s">
        <v>167</v>
      </c>
      <c r="J33" s="7">
        <v>1627</v>
      </c>
      <c r="K33" s="1" t="s">
        <v>5</v>
      </c>
      <c r="L33" s="1" t="s">
        <v>12</v>
      </c>
      <c r="M33" s="1" t="s">
        <v>12</v>
      </c>
      <c r="N33" s="37" t="s">
        <v>152</v>
      </c>
      <c r="O33" s="6" t="s">
        <v>215</v>
      </c>
      <c r="P33" s="37" t="s">
        <v>168</v>
      </c>
      <c r="Q33" s="37" t="s">
        <v>182</v>
      </c>
      <c r="R33" s="8">
        <v>383961.9</v>
      </c>
      <c r="S33" s="8">
        <v>383961.9</v>
      </c>
      <c r="T33" s="14"/>
      <c r="U33" s="14"/>
      <c r="V33" s="6"/>
      <c r="W33" s="133"/>
    </row>
    <row r="34" spans="1:23" ht="45" x14ac:dyDescent="0.25">
      <c r="B34" s="6" t="s">
        <v>514</v>
      </c>
      <c r="C34" s="1">
        <v>32</v>
      </c>
      <c r="D34" s="4">
        <v>9</v>
      </c>
      <c r="E34" s="1">
        <v>1</v>
      </c>
      <c r="F34" s="1" t="s">
        <v>103</v>
      </c>
      <c r="G34" s="6">
        <v>1230</v>
      </c>
      <c r="H34" s="37" t="s">
        <v>311</v>
      </c>
      <c r="I34" s="37" t="s">
        <v>312</v>
      </c>
      <c r="J34" s="7">
        <v>10282</v>
      </c>
      <c r="K34" s="1" t="s">
        <v>5</v>
      </c>
      <c r="L34" s="1" t="s">
        <v>12</v>
      </c>
      <c r="M34" s="1" t="s">
        <v>12</v>
      </c>
      <c r="N34" s="37" t="s">
        <v>313</v>
      </c>
      <c r="O34" s="83" t="s">
        <v>314</v>
      </c>
      <c r="P34" s="37"/>
      <c r="Q34" s="82"/>
      <c r="R34" s="8">
        <v>3200000</v>
      </c>
      <c r="S34" s="8"/>
      <c r="T34" s="52"/>
      <c r="U34" s="14"/>
      <c r="V34" s="6"/>
      <c r="W34" s="133"/>
    </row>
    <row r="35" spans="1:23" ht="45" x14ac:dyDescent="0.25">
      <c r="B35" s="6" t="s">
        <v>514</v>
      </c>
      <c r="C35" s="1">
        <v>33</v>
      </c>
      <c r="D35" s="4">
        <v>10</v>
      </c>
      <c r="E35" s="1">
        <v>1</v>
      </c>
      <c r="F35" s="1" t="s">
        <v>103</v>
      </c>
      <c r="G35" s="6">
        <v>1209</v>
      </c>
      <c r="H35" s="37" t="s">
        <v>315</v>
      </c>
      <c r="I35" s="37" t="s">
        <v>312</v>
      </c>
      <c r="J35" s="7">
        <v>804</v>
      </c>
      <c r="K35" s="1" t="s">
        <v>12</v>
      </c>
      <c r="L35" s="1" t="s">
        <v>5</v>
      </c>
      <c r="M35" s="1" t="s">
        <v>12</v>
      </c>
      <c r="N35" s="37" t="s">
        <v>313</v>
      </c>
      <c r="O35" s="83" t="s">
        <v>314</v>
      </c>
      <c r="P35" s="37"/>
      <c r="Q35" s="82"/>
      <c r="R35" s="8">
        <v>1350000</v>
      </c>
      <c r="S35" s="8"/>
      <c r="T35" s="52"/>
      <c r="U35" s="14"/>
      <c r="V35" s="6"/>
      <c r="W35" s="133"/>
    </row>
    <row r="36" spans="1:23" ht="45" x14ac:dyDescent="0.25">
      <c r="B36" s="6" t="s">
        <v>514</v>
      </c>
      <c r="C36" s="1">
        <v>34</v>
      </c>
      <c r="D36" s="4">
        <v>11</v>
      </c>
      <c r="E36" s="1">
        <v>1</v>
      </c>
      <c r="F36" s="1" t="s">
        <v>103</v>
      </c>
      <c r="G36" s="6">
        <v>1219</v>
      </c>
      <c r="H36" s="37" t="s">
        <v>316</v>
      </c>
      <c r="I36" s="37" t="s">
        <v>312</v>
      </c>
      <c r="J36" s="7">
        <v>708</v>
      </c>
      <c r="K36" s="1" t="s">
        <v>12</v>
      </c>
      <c r="L36" s="1" t="s">
        <v>5</v>
      </c>
      <c r="M36" s="1" t="s">
        <v>12</v>
      </c>
      <c r="N36" s="37" t="s">
        <v>313</v>
      </c>
      <c r="O36" s="83" t="s">
        <v>314</v>
      </c>
      <c r="P36" s="37"/>
      <c r="Q36" s="82"/>
      <c r="R36" s="8">
        <v>1350000</v>
      </c>
      <c r="S36" s="8"/>
      <c r="T36" s="52"/>
      <c r="U36" s="14"/>
      <c r="V36" s="6"/>
      <c r="W36" s="133"/>
    </row>
    <row r="37" spans="1:23" ht="30" x14ac:dyDescent="0.25">
      <c r="A37" s="147" t="s">
        <v>555</v>
      </c>
      <c r="B37" s="148" t="s">
        <v>45</v>
      </c>
      <c r="C37" s="1">
        <v>35</v>
      </c>
      <c r="D37" s="4">
        <v>1</v>
      </c>
      <c r="E37" s="4">
        <v>1</v>
      </c>
      <c r="F37" s="4" t="s">
        <v>496</v>
      </c>
      <c r="G37" s="4" t="s">
        <v>188</v>
      </c>
      <c r="H37" s="2" t="s">
        <v>292</v>
      </c>
      <c r="I37" s="4" t="s">
        <v>189</v>
      </c>
      <c r="J37" s="67">
        <v>478.81</v>
      </c>
      <c r="K37" s="4" t="s">
        <v>5</v>
      </c>
      <c r="L37" s="4" t="s">
        <v>5</v>
      </c>
      <c r="M37" s="4" t="s">
        <v>5</v>
      </c>
      <c r="N37" s="2" t="s">
        <v>190</v>
      </c>
      <c r="O37" s="4" t="s">
        <v>191</v>
      </c>
      <c r="P37" s="4" t="s">
        <v>51</v>
      </c>
      <c r="Q37" s="70" t="s">
        <v>418</v>
      </c>
      <c r="R37" s="70" t="s">
        <v>193</v>
      </c>
      <c r="S37" s="70" t="s">
        <v>419</v>
      </c>
      <c r="T37" s="70"/>
      <c r="U37" s="4" t="s">
        <v>195</v>
      </c>
      <c r="V37" s="2" t="s">
        <v>420</v>
      </c>
      <c r="W37" s="133"/>
    </row>
    <row r="38" spans="1:23" ht="105" x14ac:dyDescent="0.25">
      <c r="A38" s="149"/>
      <c r="B38" s="2" t="s">
        <v>549</v>
      </c>
      <c r="C38" s="1">
        <v>36</v>
      </c>
      <c r="D38" s="1">
        <v>2</v>
      </c>
      <c r="E38" s="1">
        <v>1</v>
      </c>
      <c r="F38" s="1" t="s">
        <v>496</v>
      </c>
      <c r="G38" s="1" t="s">
        <v>206</v>
      </c>
      <c r="H38" s="2" t="s">
        <v>411</v>
      </c>
      <c r="I38" s="1" t="s">
        <v>207</v>
      </c>
      <c r="J38" s="7">
        <v>6125.74</v>
      </c>
      <c r="K38" s="6" t="s">
        <v>12</v>
      </c>
      <c r="L38" s="6" t="s">
        <v>12</v>
      </c>
      <c r="M38" s="6" t="s">
        <v>12</v>
      </c>
      <c r="N38" s="37" t="s">
        <v>208</v>
      </c>
      <c r="O38" s="6">
        <v>2021</v>
      </c>
      <c r="P38" s="1" t="s">
        <v>209</v>
      </c>
      <c r="Q38" s="82" t="s">
        <v>333</v>
      </c>
      <c r="R38" s="23">
        <v>900000</v>
      </c>
      <c r="S38" s="82" t="s">
        <v>210</v>
      </c>
      <c r="T38" s="82"/>
      <c r="U38" s="6" t="s">
        <v>53</v>
      </c>
      <c r="V38" s="6"/>
      <c r="W38" s="133"/>
    </row>
    <row r="39" spans="1:23" ht="75" x14ac:dyDescent="0.25">
      <c r="A39" s="150" t="s">
        <v>187</v>
      </c>
      <c r="B39" s="37" t="s">
        <v>554</v>
      </c>
      <c r="C39" s="1">
        <v>37</v>
      </c>
      <c r="D39" s="1">
        <v>1</v>
      </c>
      <c r="E39" s="1">
        <v>1</v>
      </c>
      <c r="F39" s="1" t="s">
        <v>187</v>
      </c>
      <c r="G39" s="6" t="s">
        <v>197</v>
      </c>
      <c r="H39" s="83" t="s">
        <v>211</v>
      </c>
      <c r="I39" s="6" t="s">
        <v>198</v>
      </c>
      <c r="J39" s="7">
        <v>3296.4</v>
      </c>
      <c r="K39" s="6" t="s">
        <v>5</v>
      </c>
      <c r="L39" s="6" t="s">
        <v>12</v>
      </c>
      <c r="M39" s="6" t="s">
        <v>12</v>
      </c>
      <c r="N39" s="83" t="s">
        <v>199</v>
      </c>
      <c r="O39" s="1"/>
      <c r="P39" s="6" t="s">
        <v>200</v>
      </c>
      <c r="Q39" s="37" t="s">
        <v>201</v>
      </c>
      <c r="R39" s="53">
        <v>538171.79</v>
      </c>
      <c r="S39" s="37" t="s">
        <v>213</v>
      </c>
      <c r="T39" s="37"/>
      <c r="U39" s="6" t="s">
        <v>53</v>
      </c>
      <c r="V39" s="83" t="s">
        <v>202</v>
      </c>
      <c r="W39" s="133"/>
    </row>
    <row r="40" spans="1:23" ht="75" x14ac:dyDescent="0.25">
      <c r="A40" s="74"/>
      <c r="B40" s="37" t="s">
        <v>554</v>
      </c>
      <c r="C40" s="1">
        <v>38</v>
      </c>
      <c r="D40" s="1">
        <v>2</v>
      </c>
      <c r="E40" s="1">
        <v>1</v>
      </c>
      <c r="F40" s="1" t="s">
        <v>187</v>
      </c>
      <c r="G40" s="6" t="s">
        <v>203</v>
      </c>
      <c r="H40" s="83" t="s">
        <v>212</v>
      </c>
      <c r="I40" s="6" t="s">
        <v>204</v>
      </c>
      <c r="J40" s="7">
        <v>3442.4</v>
      </c>
      <c r="K40" s="6" t="s">
        <v>5</v>
      </c>
      <c r="L40" s="6" t="s">
        <v>12</v>
      </c>
      <c r="M40" s="6" t="s">
        <v>12</v>
      </c>
      <c r="N40" s="83" t="s">
        <v>199</v>
      </c>
      <c r="O40" s="1"/>
      <c r="P40" s="6" t="s">
        <v>205</v>
      </c>
      <c r="Q40" s="37" t="s">
        <v>201</v>
      </c>
      <c r="R40" s="54">
        <v>831901.26</v>
      </c>
      <c r="S40" s="37" t="s">
        <v>214</v>
      </c>
      <c r="T40" s="37"/>
      <c r="U40" s="6" t="s">
        <v>53</v>
      </c>
      <c r="V40" s="83" t="s">
        <v>202</v>
      </c>
      <c r="W40" s="133"/>
    </row>
    <row r="41" spans="1:23" ht="105" customHeight="1" x14ac:dyDescent="0.25">
      <c r="A41" s="136" t="s">
        <v>586</v>
      </c>
      <c r="B41" s="4" t="s">
        <v>349</v>
      </c>
      <c r="C41" s="1">
        <v>39</v>
      </c>
      <c r="D41" s="1">
        <v>1</v>
      </c>
      <c r="E41" s="1">
        <v>1</v>
      </c>
      <c r="F41" s="37" t="s">
        <v>586</v>
      </c>
      <c r="G41" s="1" t="s">
        <v>604</v>
      </c>
      <c r="H41" s="37" t="s">
        <v>605</v>
      </c>
      <c r="I41" s="37" t="s">
        <v>606</v>
      </c>
      <c r="J41" s="3">
        <v>1681</v>
      </c>
      <c r="K41" s="1" t="s">
        <v>287</v>
      </c>
      <c r="L41" s="1" t="s">
        <v>287</v>
      </c>
      <c r="M41" s="15" t="s">
        <v>287</v>
      </c>
      <c r="N41" s="37" t="s">
        <v>607</v>
      </c>
      <c r="O41" s="219">
        <v>45505</v>
      </c>
      <c r="P41" s="220" t="s">
        <v>608</v>
      </c>
      <c r="Q41" s="221" t="s">
        <v>609</v>
      </c>
      <c r="R41" s="23">
        <v>1374820.74</v>
      </c>
      <c r="S41" s="9" t="s">
        <v>610</v>
      </c>
      <c r="T41" s="82"/>
      <c r="U41" s="1" t="s">
        <v>611</v>
      </c>
      <c r="V41" s="37"/>
    </row>
    <row r="42" spans="1:23" ht="105" customHeight="1" x14ac:dyDescent="0.25">
      <c r="B42" s="4" t="s">
        <v>349</v>
      </c>
      <c r="C42" s="1">
        <v>40</v>
      </c>
      <c r="D42" s="1">
        <v>2</v>
      </c>
      <c r="E42" s="1">
        <v>1</v>
      </c>
      <c r="F42" s="37" t="s">
        <v>586</v>
      </c>
      <c r="G42" s="1" t="s">
        <v>612</v>
      </c>
      <c r="H42" s="37" t="s">
        <v>613</v>
      </c>
      <c r="I42" s="37" t="s">
        <v>614</v>
      </c>
      <c r="J42" s="3">
        <v>2687.18</v>
      </c>
      <c r="K42" s="1" t="s">
        <v>287</v>
      </c>
      <c r="L42" s="1" t="s">
        <v>287</v>
      </c>
      <c r="M42" s="15" t="s">
        <v>287</v>
      </c>
      <c r="N42" s="37" t="s">
        <v>615</v>
      </c>
      <c r="O42" s="219">
        <v>45870</v>
      </c>
      <c r="P42" s="37" t="s">
        <v>616</v>
      </c>
      <c r="Q42" s="221" t="s">
        <v>609</v>
      </c>
      <c r="R42" s="23">
        <v>2739377.73</v>
      </c>
      <c r="S42" s="82" t="s">
        <v>617</v>
      </c>
      <c r="T42" s="82"/>
      <c r="U42" s="1" t="s">
        <v>611</v>
      </c>
      <c r="V42" s="37"/>
    </row>
    <row r="43" spans="1:23" ht="105" customHeight="1" x14ac:dyDescent="0.25">
      <c r="B43" s="4" t="s">
        <v>349</v>
      </c>
      <c r="C43" s="1">
        <v>41</v>
      </c>
      <c r="D43" s="1">
        <v>3</v>
      </c>
      <c r="E43" s="1">
        <v>2</v>
      </c>
      <c r="F43" s="37" t="s">
        <v>586</v>
      </c>
      <c r="G43" s="37" t="s">
        <v>623</v>
      </c>
      <c r="H43" s="37" t="s">
        <v>624</v>
      </c>
      <c r="I43" s="37" t="s">
        <v>625</v>
      </c>
      <c r="J43" s="210" t="s">
        <v>626</v>
      </c>
      <c r="K43" s="1" t="s">
        <v>287</v>
      </c>
      <c r="L43" s="1" t="s">
        <v>287</v>
      </c>
      <c r="M43" s="15" t="s">
        <v>287</v>
      </c>
      <c r="N43" s="37" t="s">
        <v>615</v>
      </c>
      <c r="O43" s="219">
        <v>45597</v>
      </c>
      <c r="P43" s="37" t="s">
        <v>627</v>
      </c>
      <c r="Q43" s="221" t="s">
        <v>609</v>
      </c>
      <c r="R43" s="23">
        <v>1633915.18</v>
      </c>
      <c r="S43" s="82" t="s">
        <v>628</v>
      </c>
      <c r="T43" s="82"/>
      <c r="U43" s="1" t="s">
        <v>611</v>
      </c>
      <c r="V43" s="37"/>
    </row>
    <row r="44" spans="1:23" ht="105" customHeight="1" x14ac:dyDescent="0.25">
      <c r="B44" s="4" t="s">
        <v>349</v>
      </c>
      <c r="C44" s="1">
        <v>42</v>
      </c>
      <c r="D44" s="1">
        <v>4</v>
      </c>
      <c r="E44" s="1">
        <v>1</v>
      </c>
      <c r="F44" s="37" t="s">
        <v>586</v>
      </c>
      <c r="G44" s="37" t="s">
        <v>659</v>
      </c>
      <c r="H44" s="37" t="s">
        <v>629</v>
      </c>
      <c r="I44" s="37" t="s">
        <v>630</v>
      </c>
      <c r="J44" s="210">
        <v>655.4</v>
      </c>
      <c r="K44" s="1" t="s">
        <v>287</v>
      </c>
      <c r="L44" s="1" t="s">
        <v>267</v>
      </c>
      <c r="M44" s="15" t="s">
        <v>267</v>
      </c>
      <c r="N44" s="37" t="s">
        <v>615</v>
      </c>
      <c r="O44" s="219">
        <v>45474</v>
      </c>
      <c r="P44" s="37" t="s">
        <v>631</v>
      </c>
      <c r="Q44" s="221" t="s">
        <v>609</v>
      </c>
      <c r="R44" s="23">
        <v>657700.54</v>
      </c>
      <c r="S44" s="82" t="s">
        <v>632</v>
      </c>
      <c r="T44" s="82"/>
      <c r="U44" s="1" t="s">
        <v>611</v>
      </c>
      <c r="V44" s="37"/>
    </row>
    <row r="45" spans="1:23" ht="105" customHeight="1" x14ac:dyDescent="0.25">
      <c r="B45" s="4" t="s">
        <v>349</v>
      </c>
      <c r="C45" s="1">
        <v>43</v>
      </c>
      <c r="D45" s="1">
        <v>5</v>
      </c>
      <c r="E45" s="1">
        <v>6</v>
      </c>
      <c r="F45" s="37" t="s">
        <v>586</v>
      </c>
      <c r="G45" s="37" t="s">
        <v>633</v>
      </c>
      <c r="H45" s="37" t="s">
        <v>634</v>
      </c>
      <c r="I45" s="37" t="s">
        <v>635</v>
      </c>
      <c r="J45" s="210">
        <v>22784.5</v>
      </c>
      <c r="K45" s="1" t="s">
        <v>287</v>
      </c>
      <c r="L45" s="37" t="s">
        <v>636</v>
      </c>
      <c r="M45" s="82" t="s">
        <v>637</v>
      </c>
      <c r="N45" s="37" t="s">
        <v>638</v>
      </c>
      <c r="O45" s="219">
        <v>45505</v>
      </c>
      <c r="P45" s="37" t="s">
        <v>639</v>
      </c>
      <c r="Q45" s="221" t="s">
        <v>609</v>
      </c>
      <c r="R45" s="23">
        <v>17396417.32</v>
      </c>
      <c r="S45" s="9" t="s">
        <v>640</v>
      </c>
      <c r="T45" s="82"/>
      <c r="U45" s="1" t="s">
        <v>611</v>
      </c>
      <c r="V45" s="37"/>
    </row>
    <row r="46" spans="1:23" ht="105" customHeight="1" x14ac:dyDescent="0.25">
      <c r="B46" s="4" t="s">
        <v>349</v>
      </c>
      <c r="C46" s="1">
        <v>44</v>
      </c>
      <c r="D46" s="1">
        <v>6</v>
      </c>
      <c r="E46" s="1">
        <v>1</v>
      </c>
      <c r="F46" s="37" t="s">
        <v>586</v>
      </c>
      <c r="G46" s="1" t="s">
        <v>618</v>
      </c>
      <c r="H46" s="37" t="s">
        <v>619</v>
      </c>
      <c r="I46" s="37" t="s">
        <v>620</v>
      </c>
      <c r="J46" s="3">
        <v>6178</v>
      </c>
      <c r="K46" s="1" t="s">
        <v>287</v>
      </c>
      <c r="L46" s="1" t="s">
        <v>287</v>
      </c>
      <c r="M46" s="15" t="s">
        <v>287</v>
      </c>
      <c r="N46" s="37" t="s">
        <v>621</v>
      </c>
      <c r="O46" s="219">
        <v>45505</v>
      </c>
      <c r="P46" s="37"/>
      <c r="Q46" s="221" t="s">
        <v>609</v>
      </c>
      <c r="R46" s="23">
        <v>6754136.2800000003</v>
      </c>
      <c r="S46" s="82" t="s">
        <v>622</v>
      </c>
      <c r="T46" s="82"/>
      <c r="U46" s="1" t="s">
        <v>611</v>
      </c>
      <c r="V46" s="37"/>
    </row>
    <row r="47" spans="1:23" ht="105" customHeight="1" x14ac:dyDescent="0.25">
      <c r="B47" s="1" t="s">
        <v>349</v>
      </c>
      <c r="C47" s="1">
        <v>45</v>
      </c>
      <c r="D47" s="1">
        <v>7</v>
      </c>
      <c r="E47" s="1">
        <v>1</v>
      </c>
      <c r="F47" s="37" t="s">
        <v>586</v>
      </c>
      <c r="G47" s="1" t="s">
        <v>392</v>
      </c>
      <c r="H47" s="37" t="s">
        <v>396</v>
      </c>
      <c r="I47" s="37" t="s">
        <v>400</v>
      </c>
      <c r="J47" s="3">
        <v>5049.12</v>
      </c>
      <c r="K47" s="1" t="s">
        <v>287</v>
      </c>
      <c r="L47" s="1" t="s">
        <v>287</v>
      </c>
      <c r="M47" s="15" t="s">
        <v>287</v>
      </c>
      <c r="N47" s="37" t="s">
        <v>405</v>
      </c>
      <c r="O47" s="219">
        <v>45992</v>
      </c>
      <c r="P47" s="1"/>
      <c r="Q47" s="37" t="s">
        <v>347</v>
      </c>
      <c r="R47" s="23">
        <v>7514754.0999999996</v>
      </c>
      <c r="S47" s="9">
        <v>2422534</v>
      </c>
      <c r="T47" s="82"/>
      <c r="U47" s="1"/>
      <c r="V47" s="37" t="s">
        <v>408</v>
      </c>
    </row>
    <row r="48" spans="1:23" ht="105" customHeight="1" x14ac:dyDescent="0.25">
      <c r="A48" s="136" t="s">
        <v>641</v>
      </c>
      <c r="B48" s="2" t="s">
        <v>658</v>
      </c>
      <c r="C48" s="1">
        <v>46</v>
      </c>
      <c r="D48" s="1">
        <v>1</v>
      </c>
      <c r="E48" s="1">
        <v>1</v>
      </c>
      <c r="F48" s="37" t="s">
        <v>641</v>
      </c>
      <c r="G48" s="1" t="s">
        <v>653</v>
      </c>
      <c r="H48" s="37" t="s">
        <v>326</v>
      </c>
      <c r="I48" s="1" t="s">
        <v>327</v>
      </c>
      <c r="J48" s="3">
        <v>3062.5</v>
      </c>
      <c r="K48" s="1" t="s">
        <v>287</v>
      </c>
      <c r="L48" s="1" t="s">
        <v>267</v>
      </c>
      <c r="M48" s="15" t="s">
        <v>267</v>
      </c>
      <c r="N48" s="37" t="s">
        <v>654</v>
      </c>
      <c r="O48" s="1" t="s">
        <v>50</v>
      </c>
      <c r="P48" s="1" t="s">
        <v>655</v>
      </c>
      <c r="Q48" s="82" t="s">
        <v>201</v>
      </c>
      <c r="R48" s="23">
        <v>4815309.3</v>
      </c>
      <c r="S48" s="82" t="s">
        <v>656</v>
      </c>
      <c r="T48" s="82"/>
      <c r="U48" s="1" t="s">
        <v>650</v>
      </c>
      <c r="V48" s="37" t="s">
        <v>657</v>
      </c>
    </row>
    <row r="49" spans="1:22" ht="105" customHeight="1" x14ac:dyDescent="0.25">
      <c r="B49" s="4" t="s">
        <v>349</v>
      </c>
      <c r="C49" s="1">
        <v>47</v>
      </c>
      <c r="D49" s="1">
        <v>2</v>
      </c>
      <c r="E49" s="1">
        <v>1</v>
      </c>
      <c r="F49" s="37" t="s">
        <v>641</v>
      </c>
      <c r="G49" s="1" t="s">
        <v>393</v>
      </c>
      <c r="H49" s="37" t="s">
        <v>397</v>
      </c>
      <c r="I49" s="37" t="s">
        <v>401</v>
      </c>
      <c r="J49" s="3">
        <v>7045</v>
      </c>
      <c r="K49" s="37" t="s">
        <v>404</v>
      </c>
      <c r="L49" s="1" t="s">
        <v>287</v>
      </c>
      <c r="M49" s="15" t="s">
        <v>267</v>
      </c>
      <c r="N49" s="37" t="s">
        <v>642</v>
      </c>
      <c r="O49" s="219">
        <v>45627</v>
      </c>
      <c r="P49" s="1" t="s">
        <v>643</v>
      </c>
      <c r="Q49" s="37" t="s">
        <v>644</v>
      </c>
      <c r="R49" s="23">
        <v>11213839</v>
      </c>
      <c r="S49" s="9" t="s">
        <v>645</v>
      </c>
      <c r="T49" s="82"/>
      <c r="U49" s="1" t="s">
        <v>611</v>
      </c>
      <c r="V49" s="37" t="s">
        <v>646</v>
      </c>
    </row>
    <row r="50" spans="1:22" ht="105" customHeight="1" x14ac:dyDescent="0.25">
      <c r="B50" s="4" t="s">
        <v>349</v>
      </c>
      <c r="C50" s="1">
        <v>48</v>
      </c>
      <c r="D50" s="1">
        <v>3</v>
      </c>
      <c r="E50" s="1">
        <v>1</v>
      </c>
      <c r="F50" s="37" t="s">
        <v>641</v>
      </c>
      <c r="G50" s="1" t="s">
        <v>394</v>
      </c>
      <c r="H50" s="37" t="s">
        <v>398</v>
      </c>
      <c r="I50" s="1" t="s">
        <v>402</v>
      </c>
      <c r="J50" s="3">
        <v>2881</v>
      </c>
      <c r="K50" s="1" t="s">
        <v>287</v>
      </c>
      <c r="L50" s="1" t="s">
        <v>267</v>
      </c>
      <c r="M50" s="15" t="s">
        <v>267</v>
      </c>
      <c r="N50" s="37" t="s">
        <v>647</v>
      </c>
      <c r="O50" s="37" t="s">
        <v>407</v>
      </c>
      <c r="P50" s="1" t="s">
        <v>648</v>
      </c>
      <c r="Q50" s="37" t="s">
        <v>644</v>
      </c>
      <c r="R50" s="23">
        <v>6048383.4000000004</v>
      </c>
      <c r="S50" s="9" t="s">
        <v>649</v>
      </c>
      <c r="T50" s="82"/>
      <c r="U50" s="1" t="s">
        <v>650</v>
      </c>
      <c r="V50" s="37" t="s">
        <v>409</v>
      </c>
    </row>
    <row r="51" spans="1:22" ht="105" customHeight="1" x14ac:dyDescent="0.25">
      <c r="B51" s="4" t="s">
        <v>349</v>
      </c>
      <c r="C51" s="1">
        <v>49</v>
      </c>
      <c r="D51" s="1">
        <v>4</v>
      </c>
      <c r="E51" s="1">
        <v>2</v>
      </c>
      <c r="F51" s="37" t="s">
        <v>641</v>
      </c>
      <c r="G51" s="37" t="s">
        <v>395</v>
      </c>
      <c r="H51" s="37" t="s">
        <v>399</v>
      </c>
      <c r="I51" s="1" t="s">
        <v>403</v>
      </c>
      <c r="J51" s="3">
        <v>2083.25</v>
      </c>
      <c r="K51" s="1" t="s">
        <v>287</v>
      </c>
      <c r="L51" s="1" t="s">
        <v>267</v>
      </c>
      <c r="M51" s="15" t="s">
        <v>267</v>
      </c>
      <c r="N51" s="37" t="s">
        <v>406</v>
      </c>
      <c r="O51" s="219">
        <v>45323</v>
      </c>
      <c r="P51" s="1" t="s">
        <v>651</v>
      </c>
      <c r="Q51" s="37" t="s">
        <v>347</v>
      </c>
      <c r="R51" s="23">
        <v>5979987.7699999996</v>
      </c>
      <c r="S51" s="9" t="s">
        <v>652</v>
      </c>
      <c r="T51" s="82"/>
      <c r="U51" s="1" t="s">
        <v>650</v>
      </c>
      <c r="V51" s="37" t="s">
        <v>410</v>
      </c>
    </row>
    <row r="52" spans="1:22" ht="105" customHeight="1" x14ac:dyDescent="0.25">
      <c r="A52" s="100" t="s">
        <v>556</v>
      </c>
      <c r="B52" s="37" t="s">
        <v>349</v>
      </c>
      <c r="C52" s="1">
        <v>50</v>
      </c>
      <c r="D52" s="1">
        <v>1</v>
      </c>
      <c r="E52" s="1">
        <v>1</v>
      </c>
      <c r="F52" s="37" t="s">
        <v>259</v>
      </c>
      <c r="G52" s="37" t="s">
        <v>361</v>
      </c>
      <c r="H52" s="37" t="s">
        <v>355</v>
      </c>
      <c r="I52" s="1" t="s">
        <v>369</v>
      </c>
      <c r="J52" s="3">
        <v>7383.7</v>
      </c>
      <c r="K52" s="37" t="s">
        <v>375</v>
      </c>
      <c r="L52" s="1" t="s">
        <v>267</v>
      </c>
      <c r="M52" s="15" t="s">
        <v>267</v>
      </c>
      <c r="N52" s="37" t="s">
        <v>379</v>
      </c>
      <c r="O52" s="37" t="s">
        <v>384</v>
      </c>
      <c r="P52" s="1"/>
      <c r="Q52" s="37" t="s">
        <v>347</v>
      </c>
      <c r="R52" s="23">
        <v>703000</v>
      </c>
      <c r="S52" s="23">
        <v>703000</v>
      </c>
      <c r="T52" s="82"/>
      <c r="U52" s="1"/>
      <c r="V52" s="37" t="s">
        <v>385</v>
      </c>
    </row>
    <row r="53" spans="1:22" ht="105" customHeight="1" x14ac:dyDescent="0.25">
      <c r="B53" s="37" t="s">
        <v>349</v>
      </c>
      <c r="C53" s="1">
        <v>51</v>
      </c>
      <c r="D53" s="1">
        <v>2</v>
      </c>
      <c r="E53" s="1">
        <v>1</v>
      </c>
      <c r="F53" s="5" t="s">
        <v>259</v>
      </c>
      <c r="G53" s="37" t="s">
        <v>362</v>
      </c>
      <c r="H53" s="37" t="s">
        <v>356</v>
      </c>
      <c r="I53" s="1" t="s">
        <v>370</v>
      </c>
      <c r="J53" s="3">
        <v>2128</v>
      </c>
      <c r="K53" s="37" t="s">
        <v>376</v>
      </c>
      <c r="L53" s="1" t="s">
        <v>267</v>
      </c>
      <c r="M53" s="15" t="s">
        <v>267</v>
      </c>
      <c r="N53" s="37" t="s">
        <v>379</v>
      </c>
      <c r="O53" s="37" t="s">
        <v>384</v>
      </c>
      <c r="P53" s="1"/>
      <c r="Q53" s="37" t="s">
        <v>347</v>
      </c>
      <c r="R53" s="23">
        <v>1417674</v>
      </c>
      <c r="S53" s="23">
        <v>1008684</v>
      </c>
      <c r="T53" s="82"/>
      <c r="U53" s="1"/>
      <c r="V53" s="37" t="s">
        <v>386</v>
      </c>
    </row>
    <row r="54" spans="1:22" ht="105" customHeight="1" x14ac:dyDescent="0.25">
      <c r="B54" s="37" t="s">
        <v>349</v>
      </c>
      <c r="C54" s="1">
        <v>52</v>
      </c>
      <c r="D54" s="1">
        <v>3</v>
      </c>
      <c r="E54" s="1">
        <v>1</v>
      </c>
      <c r="F54" s="37" t="s">
        <v>259</v>
      </c>
      <c r="G54" s="1" t="s">
        <v>363</v>
      </c>
      <c r="H54" s="37" t="s">
        <v>357</v>
      </c>
      <c r="I54" s="1" t="s">
        <v>371</v>
      </c>
      <c r="J54" s="3">
        <v>19950</v>
      </c>
      <c r="K54" s="37" t="s">
        <v>377</v>
      </c>
      <c r="L54" s="1" t="s">
        <v>267</v>
      </c>
      <c r="M54" s="15" t="s">
        <v>267</v>
      </c>
      <c r="N54" s="37" t="s">
        <v>379</v>
      </c>
      <c r="O54" s="37" t="s">
        <v>384</v>
      </c>
      <c r="P54" s="1"/>
      <c r="Q54" s="37" t="s">
        <v>347</v>
      </c>
      <c r="R54" s="233">
        <v>1713633.96</v>
      </c>
      <c r="S54" s="233">
        <v>1713633.96</v>
      </c>
      <c r="T54" s="82"/>
      <c r="U54" s="1"/>
      <c r="V54" s="37" t="s">
        <v>387</v>
      </c>
    </row>
    <row r="55" spans="1:22" ht="105" customHeight="1" x14ac:dyDescent="0.25">
      <c r="B55" s="37" t="s">
        <v>349</v>
      </c>
      <c r="C55" s="1">
        <v>53</v>
      </c>
      <c r="D55" s="1">
        <v>4</v>
      </c>
      <c r="E55" s="1">
        <v>1</v>
      </c>
      <c r="F55" s="37" t="s">
        <v>259</v>
      </c>
      <c r="G55" s="1" t="s">
        <v>364</v>
      </c>
      <c r="H55" s="37" t="s">
        <v>358</v>
      </c>
      <c r="I55" s="1" t="s">
        <v>372</v>
      </c>
      <c r="J55" s="3">
        <v>1245.1600000000001</v>
      </c>
      <c r="K55" s="37" t="s">
        <v>378</v>
      </c>
      <c r="L55" s="1" t="s">
        <v>287</v>
      </c>
      <c r="M55" s="15" t="s">
        <v>267</v>
      </c>
      <c r="N55" s="37" t="s">
        <v>380</v>
      </c>
      <c r="O55" s="37" t="s">
        <v>384</v>
      </c>
      <c r="P55" s="1"/>
      <c r="Q55" s="37" t="s">
        <v>347</v>
      </c>
      <c r="R55" s="234">
        <v>746625</v>
      </c>
      <c r="S55" s="234">
        <v>746625</v>
      </c>
      <c r="T55" s="82"/>
      <c r="U55" s="1"/>
      <c r="V55" s="37" t="s">
        <v>388</v>
      </c>
    </row>
    <row r="56" spans="1:22" ht="105" customHeight="1" x14ac:dyDescent="0.25">
      <c r="B56" s="37" t="s">
        <v>349</v>
      </c>
      <c r="C56" s="1">
        <v>54</v>
      </c>
      <c r="D56" s="1">
        <v>5</v>
      </c>
      <c r="E56" s="1">
        <v>1</v>
      </c>
      <c r="F56" s="37" t="s">
        <v>259</v>
      </c>
      <c r="G56" s="1" t="s">
        <v>365</v>
      </c>
      <c r="H56" s="37" t="s">
        <v>359</v>
      </c>
      <c r="I56" s="1" t="s">
        <v>373</v>
      </c>
      <c r="J56" s="3">
        <v>573</v>
      </c>
      <c r="K56" s="37" t="s">
        <v>288</v>
      </c>
      <c r="L56" s="1" t="s">
        <v>267</v>
      </c>
      <c r="M56" s="15" t="s">
        <v>267</v>
      </c>
      <c r="N56" s="37" t="s">
        <v>381</v>
      </c>
      <c r="O56" s="37" t="s">
        <v>384</v>
      </c>
      <c r="P56" s="1"/>
      <c r="Q56" s="37" t="s">
        <v>347</v>
      </c>
      <c r="R56" s="232">
        <v>327617</v>
      </c>
      <c r="S56" s="232">
        <v>327617</v>
      </c>
      <c r="T56" s="82"/>
      <c r="U56" s="1"/>
      <c r="V56" s="37" t="s">
        <v>389</v>
      </c>
    </row>
    <row r="57" spans="1:22" ht="105" customHeight="1" x14ac:dyDescent="0.25">
      <c r="B57" s="37" t="s">
        <v>349</v>
      </c>
      <c r="C57" s="1">
        <v>55</v>
      </c>
      <c r="D57" s="1">
        <v>6</v>
      </c>
      <c r="E57" s="1">
        <v>1</v>
      </c>
      <c r="F57" s="37" t="s">
        <v>259</v>
      </c>
      <c r="G57" s="1" t="s">
        <v>366</v>
      </c>
      <c r="H57" s="37" t="s">
        <v>360</v>
      </c>
      <c r="I57" s="1" t="s">
        <v>374</v>
      </c>
      <c r="J57" s="3">
        <v>364.8</v>
      </c>
      <c r="K57" s="37" t="s">
        <v>378</v>
      </c>
      <c r="L57" s="1" t="s">
        <v>267</v>
      </c>
      <c r="M57" s="15" t="s">
        <v>267</v>
      </c>
      <c r="N57" s="37" t="s">
        <v>382</v>
      </c>
      <c r="O57" s="37" t="s">
        <v>384</v>
      </c>
      <c r="P57" s="1"/>
      <c r="Q57" s="37" t="s">
        <v>347</v>
      </c>
      <c r="R57" s="23">
        <v>179000</v>
      </c>
      <c r="S57" s="23">
        <v>160000</v>
      </c>
      <c r="T57" s="82"/>
      <c r="U57" s="1"/>
      <c r="V57" s="37" t="s">
        <v>390</v>
      </c>
    </row>
    <row r="58" spans="1:22" ht="105" customHeight="1" x14ac:dyDescent="0.25">
      <c r="B58" s="37" t="s">
        <v>349</v>
      </c>
      <c r="C58" s="1">
        <v>56</v>
      </c>
      <c r="D58" s="1">
        <v>7</v>
      </c>
      <c r="E58" s="1">
        <v>1</v>
      </c>
      <c r="F58" s="37" t="s">
        <v>259</v>
      </c>
      <c r="G58" s="1" t="s">
        <v>367</v>
      </c>
      <c r="H58" s="37" t="s">
        <v>368</v>
      </c>
      <c r="I58" s="1" t="s">
        <v>289</v>
      </c>
      <c r="J58" s="7">
        <v>1939.5</v>
      </c>
      <c r="K58" s="83" t="s">
        <v>290</v>
      </c>
      <c r="L58" s="6" t="s">
        <v>287</v>
      </c>
      <c r="M58" s="66" t="s">
        <v>287</v>
      </c>
      <c r="N58" s="37" t="s">
        <v>383</v>
      </c>
      <c r="O58" s="83" t="s">
        <v>384</v>
      </c>
      <c r="P58" s="1"/>
      <c r="Q58" s="37" t="s">
        <v>347</v>
      </c>
      <c r="R58" s="23">
        <v>4848750</v>
      </c>
      <c r="S58" s="23">
        <v>1027935</v>
      </c>
      <c r="T58" s="82"/>
      <c r="U58" s="6"/>
      <c r="V58" s="83" t="s">
        <v>391</v>
      </c>
    </row>
    <row r="59" spans="1:22" s="5" customFormat="1" ht="30" x14ac:dyDescent="0.25">
      <c r="B59" s="37" t="s">
        <v>349</v>
      </c>
      <c r="C59" s="1">
        <v>57</v>
      </c>
      <c r="D59" s="1">
        <v>8</v>
      </c>
      <c r="E59" s="4">
        <v>1</v>
      </c>
      <c r="F59" s="2" t="s">
        <v>259</v>
      </c>
      <c r="G59" s="4">
        <v>1742</v>
      </c>
      <c r="H59" s="2" t="s">
        <v>263</v>
      </c>
      <c r="I59" s="2" t="s">
        <v>264</v>
      </c>
      <c r="J59" s="108">
        <v>2408.6</v>
      </c>
      <c r="K59" s="76" t="s">
        <v>265</v>
      </c>
      <c r="L59" s="2" t="s">
        <v>266</v>
      </c>
      <c r="M59" s="77" t="s">
        <v>267</v>
      </c>
      <c r="N59" s="2" t="s">
        <v>268</v>
      </c>
      <c r="O59" s="4">
        <v>2022</v>
      </c>
      <c r="P59" s="4" t="s">
        <v>267</v>
      </c>
      <c r="Q59" s="4"/>
      <c r="R59" s="68">
        <v>1200000</v>
      </c>
      <c r="S59" s="67"/>
      <c r="T59" s="67"/>
      <c r="U59" s="72" t="s">
        <v>53</v>
      </c>
      <c r="V59" s="4"/>
    </row>
    <row r="60" spans="1:22" s="5" customFormat="1" ht="55.5" customHeight="1" x14ac:dyDescent="0.25">
      <c r="B60" s="37" t="s">
        <v>349</v>
      </c>
      <c r="C60" s="1">
        <v>58</v>
      </c>
      <c r="D60" s="1">
        <v>9</v>
      </c>
      <c r="E60" s="6">
        <v>3</v>
      </c>
      <c r="F60" s="83" t="s">
        <v>259</v>
      </c>
      <c r="G60" s="224" t="s">
        <v>663</v>
      </c>
      <c r="H60" s="37" t="s">
        <v>664</v>
      </c>
      <c r="I60" s="37" t="s">
        <v>665</v>
      </c>
      <c r="J60" s="265">
        <v>1035.0999999999999</v>
      </c>
      <c r="K60" s="225" t="s">
        <v>666</v>
      </c>
      <c r="L60" s="83" t="s">
        <v>667</v>
      </c>
      <c r="M60" s="226" t="s">
        <v>267</v>
      </c>
      <c r="N60" s="83" t="s">
        <v>668</v>
      </c>
      <c r="O60" s="6">
        <v>2023</v>
      </c>
      <c r="P60" s="1" t="s">
        <v>494</v>
      </c>
      <c r="Q60" s="83" t="s">
        <v>669</v>
      </c>
      <c r="R60" s="211"/>
      <c r="S60" s="83"/>
      <c r="T60" s="6"/>
      <c r="U60" s="6" t="s">
        <v>53</v>
      </c>
      <c r="V60" s="4"/>
    </row>
    <row r="61" spans="1:22" s="5" customFormat="1" ht="45" x14ac:dyDescent="0.25">
      <c r="B61" s="246"/>
      <c r="C61" s="1">
        <v>59</v>
      </c>
      <c r="D61" s="246">
        <v>10</v>
      </c>
      <c r="E61" s="249">
        <v>5</v>
      </c>
      <c r="F61" s="249" t="s">
        <v>259</v>
      </c>
      <c r="G61" s="249"/>
      <c r="H61" s="78" t="s">
        <v>277</v>
      </c>
      <c r="I61" s="78"/>
      <c r="J61" s="266">
        <v>55477.2</v>
      </c>
      <c r="K61" s="249" t="s">
        <v>12</v>
      </c>
      <c r="L61" s="249"/>
      <c r="M61" s="249"/>
      <c r="N61" s="78"/>
      <c r="O61" s="249">
        <v>2023</v>
      </c>
      <c r="P61" s="78"/>
      <c r="Q61" s="78" t="s">
        <v>332</v>
      </c>
      <c r="R61" s="266">
        <v>4106725.84</v>
      </c>
      <c r="S61" s="137" t="s">
        <v>329</v>
      </c>
      <c r="T61" s="249"/>
      <c r="U61" s="249"/>
      <c r="V61" s="78" t="s">
        <v>551</v>
      </c>
    </row>
    <row r="62" spans="1:22" s="5" customFormat="1" ht="135" x14ac:dyDescent="0.25">
      <c r="A62" s="100" t="s">
        <v>670</v>
      </c>
      <c r="B62" s="1" t="s">
        <v>349</v>
      </c>
      <c r="C62" s="1">
        <v>60</v>
      </c>
      <c r="D62" s="2">
        <v>1</v>
      </c>
      <c r="E62" s="1">
        <v>1</v>
      </c>
      <c r="F62" s="37" t="s">
        <v>670</v>
      </c>
      <c r="G62" s="37" t="s">
        <v>671</v>
      </c>
      <c r="H62" s="37" t="s">
        <v>672</v>
      </c>
      <c r="I62" s="1" t="s">
        <v>673</v>
      </c>
      <c r="J62" s="210">
        <f>1444.8+67.3</f>
        <v>1512.1</v>
      </c>
      <c r="K62" s="37" t="s">
        <v>5</v>
      </c>
      <c r="L62" s="37" t="s">
        <v>674</v>
      </c>
      <c r="M62" s="37" t="s">
        <v>12</v>
      </c>
      <c r="N62" s="37" t="s">
        <v>739</v>
      </c>
      <c r="O62" s="37" t="s">
        <v>675</v>
      </c>
      <c r="P62" s="37" t="s">
        <v>676</v>
      </c>
      <c r="Q62" s="37" t="s">
        <v>677</v>
      </c>
      <c r="R62" s="210" t="s">
        <v>678</v>
      </c>
      <c r="S62" s="37" t="s">
        <v>679</v>
      </c>
      <c r="T62" s="230"/>
      <c r="U62" s="230">
        <v>1</v>
      </c>
      <c r="V62" s="37" t="s">
        <v>680</v>
      </c>
    </row>
    <row r="63" spans="1:22" s="5" customFormat="1" ht="135" x14ac:dyDescent="0.25">
      <c r="B63" s="1" t="s">
        <v>349</v>
      </c>
      <c r="C63" s="1">
        <v>61</v>
      </c>
      <c r="D63" s="2">
        <v>2</v>
      </c>
      <c r="E63" s="1">
        <v>1</v>
      </c>
      <c r="F63" s="37" t="s">
        <v>670</v>
      </c>
      <c r="G63" s="37" t="s">
        <v>681</v>
      </c>
      <c r="H63" s="37" t="s">
        <v>682</v>
      </c>
      <c r="I63" s="1" t="s">
        <v>683</v>
      </c>
      <c r="J63" s="210">
        <v>2310.9</v>
      </c>
      <c r="K63" s="37" t="s">
        <v>5</v>
      </c>
      <c r="L63" s="37" t="s">
        <v>674</v>
      </c>
      <c r="M63" s="37" t="s">
        <v>12</v>
      </c>
      <c r="N63" s="37" t="s">
        <v>740</v>
      </c>
      <c r="O63" s="37" t="s">
        <v>675</v>
      </c>
      <c r="P63" s="37" t="s">
        <v>684</v>
      </c>
      <c r="Q63" s="37" t="s">
        <v>677</v>
      </c>
      <c r="R63" s="210" t="s">
        <v>685</v>
      </c>
      <c r="S63" s="37" t="s">
        <v>686</v>
      </c>
      <c r="T63" s="230"/>
      <c r="U63" s="230">
        <v>1</v>
      </c>
      <c r="V63" s="37" t="s">
        <v>680</v>
      </c>
    </row>
    <row r="64" spans="1:22" s="5" customFormat="1" ht="90" x14ac:dyDescent="0.25">
      <c r="B64" s="37" t="s">
        <v>697</v>
      </c>
      <c r="C64" s="1">
        <v>62</v>
      </c>
      <c r="D64" s="2">
        <v>3</v>
      </c>
      <c r="E64" s="1">
        <v>1</v>
      </c>
      <c r="F64" s="1" t="s">
        <v>670</v>
      </c>
      <c r="G64" s="1" t="s">
        <v>687</v>
      </c>
      <c r="H64" s="37" t="s">
        <v>688</v>
      </c>
      <c r="I64" s="1" t="s">
        <v>689</v>
      </c>
      <c r="J64" s="3">
        <v>1263.1099999999999</v>
      </c>
      <c r="K64" s="37" t="s">
        <v>5</v>
      </c>
      <c r="L64" s="37" t="s">
        <v>690</v>
      </c>
      <c r="M64" s="1" t="s">
        <v>12</v>
      </c>
      <c r="N64" s="37" t="s">
        <v>741</v>
      </c>
      <c r="O64" s="37" t="s">
        <v>691</v>
      </c>
      <c r="P64" s="37" t="s">
        <v>692</v>
      </c>
      <c r="Q64" s="37" t="s">
        <v>693</v>
      </c>
      <c r="R64" s="210" t="s">
        <v>694</v>
      </c>
      <c r="S64" s="37" t="s">
        <v>695</v>
      </c>
      <c r="T64" s="231"/>
      <c r="U64" s="231">
        <v>0.82</v>
      </c>
      <c r="V64" s="37" t="s">
        <v>696</v>
      </c>
    </row>
    <row r="65" spans="1:22" s="5" customFormat="1" ht="182.25" customHeight="1" x14ac:dyDescent="0.25">
      <c r="B65" s="1" t="s">
        <v>349</v>
      </c>
      <c r="C65" s="1">
        <v>63</v>
      </c>
      <c r="D65" s="2">
        <v>4</v>
      </c>
      <c r="E65" s="1">
        <v>1</v>
      </c>
      <c r="F65" s="1" t="s">
        <v>670</v>
      </c>
      <c r="G65" s="1" t="s">
        <v>698</v>
      </c>
      <c r="H65" s="37" t="s">
        <v>699</v>
      </c>
      <c r="I65" s="1" t="s">
        <v>700</v>
      </c>
      <c r="J65" s="3">
        <v>1357.3</v>
      </c>
      <c r="K65" s="37" t="s">
        <v>5</v>
      </c>
      <c r="L65" s="37" t="s">
        <v>701</v>
      </c>
      <c r="M65" s="1" t="s">
        <v>12</v>
      </c>
      <c r="N65" s="37" t="s">
        <v>742</v>
      </c>
      <c r="O65" s="37" t="s">
        <v>675</v>
      </c>
      <c r="P65" s="1" t="s">
        <v>702</v>
      </c>
      <c r="Q65" s="37" t="s">
        <v>703</v>
      </c>
      <c r="R65" s="210" t="s">
        <v>704</v>
      </c>
      <c r="S65" s="37" t="s">
        <v>705</v>
      </c>
      <c r="T65" s="230"/>
      <c r="U65" s="230">
        <v>1</v>
      </c>
      <c r="V65" s="37" t="s">
        <v>706</v>
      </c>
    </row>
    <row r="66" spans="1:22" s="5" customFormat="1" ht="147" customHeight="1" x14ac:dyDescent="0.25">
      <c r="B66" s="1" t="s">
        <v>349</v>
      </c>
      <c r="C66" s="1">
        <v>64</v>
      </c>
      <c r="D66" s="2">
        <v>5</v>
      </c>
      <c r="E66" s="1">
        <v>1</v>
      </c>
      <c r="F66" s="1" t="s">
        <v>670</v>
      </c>
      <c r="G66" s="37" t="s">
        <v>707</v>
      </c>
      <c r="H66" s="37" t="s">
        <v>708</v>
      </c>
      <c r="I66" s="1" t="s">
        <v>709</v>
      </c>
      <c r="J66" s="3">
        <v>1430</v>
      </c>
      <c r="K66" s="37" t="s">
        <v>5</v>
      </c>
      <c r="L66" s="37" t="s">
        <v>710</v>
      </c>
      <c r="M66" s="1" t="s">
        <v>12</v>
      </c>
      <c r="N66" s="37" t="s">
        <v>743</v>
      </c>
      <c r="O66" s="37" t="s">
        <v>675</v>
      </c>
      <c r="P66" s="37" t="s">
        <v>711</v>
      </c>
      <c r="Q66" s="37" t="s">
        <v>703</v>
      </c>
      <c r="R66" s="210" t="s">
        <v>712</v>
      </c>
      <c r="S66" s="37" t="s">
        <v>713</v>
      </c>
      <c r="T66" s="231"/>
      <c r="U66" s="231" t="s">
        <v>714</v>
      </c>
      <c r="V66" s="37" t="s">
        <v>715</v>
      </c>
    </row>
    <row r="67" spans="1:22" s="5" customFormat="1" ht="165.75" customHeight="1" x14ac:dyDescent="0.25">
      <c r="B67" s="1" t="s">
        <v>349</v>
      </c>
      <c r="C67" s="1">
        <v>65</v>
      </c>
      <c r="D67" s="2">
        <v>6</v>
      </c>
      <c r="E67" s="1">
        <v>1</v>
      </c>
      <c r="F67" s="1" t="s">
        <v>670</v>
      </c>
      <c r="G67" s="37" t="s">
        <v>716</v>
      </c>
      <c r="H67" s="37" t="s">
        <v>717</v>
      </c>
      <c r="I67" s="1" t="s">
        <v>718</v>
      </c>
      <c r="J67" s="3">
        <v>5404.5</v>
      </c>
      <c r="K67" s="37" t="s">
        <v>5</v>
      </c>
      <c r="L67" s="37" t="s">
        <v>710</v>
      </c>
      <c r="M67" s="1" t="s">
        <v>12</v>
      </c>
      <c r="N67" s="37" t="s">
        <v>744</v>
      </c>
      <c r="O67" s="37" t="s">
        <v>675</v>
      </c>
      <c r="P67" s="37" t="s">
        <v>719</v>
      </c>
      <c r="Q67" s="37" t="s">
        <v>703</v>
      </c>
      <c r="R67" s="210" t="s">
        <v>720</v>
      </c>
      <c r="S67" s="37" t="s">
        <v>721</v>
      </c>
      <c r="T67" s="230"/>
      <c r="U67" s="230">
        <v>1</v>
      </c>
      <c r="V67" s="37" t="s">
        <v>722</v>
      </c>
    </row>
    <row r="68" spans="1:22" s="5" customFormat="1" ht="168" customHeight="1" x14ac:dyDescent="0.25">
      <c r="B68" s="274" t="s">
        <v>697</v>
      </c>
      <c r="C68" s="1">
        <v>66</v>
      </c>
      <c r="D68" s="2">
        <v>7</v>
      </c>
      <c r="E68" s="273">
        <v>1</v>
      </c>
      <c r="F68" s="273" t="s">
        <v>670</v>
      </c>
      <c r="G68" s="274" t="s">
        <v>723</v>
      </c>
      <c r="H68" s="274" t="s">
        <v>724</v>
      </c>
      <c r="I68" s="273" t="s">
        <v>725</v>
      </c>
      <c r="J68" s="276">
        <v>2554.8000000000002</v>
      </c>
      <c r="K68" s="274" t="s">
        <v>726</v>
      </c>
      <c r="L68" s="274" t="s">
        <v>710</v>
      </c>
      <c r="M68" s="273" t="s">
        <v>12</v>
      </c>
      <c r="N68" s="274" t="s">
        <v>745</v>
      </c>
      <c r="O68" s="274" t="s">
        <v>691</v>
      </c>
      <c r="P68" s="274" t="s">
        <v>727</v>
      </c>
      <c r="Q68" s="274" t="s">
        <v>693</v>
      </c>
      <c r="R68" s="275" t="s">
        <v>728</v>
      </c>
      <c r="S68" s="274"/>
      <c r="T68" s="269"/>
      <c r="U68" s="269">
        <v>0.50519999999999998</v>
      </c>
      <c r="V68" s="274" t="s">
        <v>729</v>
      </c>
    </row>
    <row r="69" spans="1:22" s="47" customFormat="1" ht="22.5" customHeight="1" x14ac:dyDescent="0.25">
      <c r="A69" s="139" t="s">
        <v>257</v>
      </c>
      <c r="B69" s="139"/>
      <c r="C69" s="267">
        <f>C68</f>
        <v>66</v>
      </c>
      <c r="D69" s="139"/>
      <c r="E69" s="139">
        <f>SUM(E3:E68)</f>
        <v>87</v>
      </c>
      <c r="F69" s="139"/>
      <c r="G69" s="139"/>
      <c r="H69" s="268"/>
      <c r="I69" s="139"/>
      <c r="J69" s="140">
        <f>SUM(J3:J68)</f>
        <v>279969.89999999997</v>
      </c>
      <c r="K69" s="141"/>
      <c r="L69" s="141"/>
      <c r="M69" s="141"/>
      <c r="N69" s="141"/>
      <c r="O69" s="141"/>
      <c r="P69" s="141"/>
      <c r="Q69" s="141"/>
      <c r="R69" s="141"/>
      <c r="S69" s="141"/>
      <c r="T69" s="141"/>
      <c r="U69" s="141"/>
      <c r="V69" s="141"/>
    </row>
    <row r="70" spans="1:22" s="47" customFormat="1" x14ac:dyDescent="0.25">
      <c r="H70" s="151"/>
      <c r="J70" s="44"/>
    </row>
    <row r="88" spans="8:8" x14ac:dyDescent="0.25">
      <c r="H88" s="210"/>
    </row>
  </sheetData>
  <mergeCells count="1">
    <mergeCell ref="B1:V1"/>
  </mergeCells>
  <dataValidations disablePrompts="1" count="1">
    <dataValidation type="list" allowBlank="1" showInputMessage="1" showErrorMessage="1" sqref="K59:K68">
      <formula1>Izbira</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7"/>
  <sheetViews>
    <sheetView tabSelected="1" topLeftCell="A10" zoomScaleNormal="100" workbookViewId="0">
      <selection activeCell="K12" sqref="K12"/>
    </sheetView>
  </sheetViews>
  <sheetFormatPr defaultRowHeight="15" x14ac:dyDescent="0.25"/>
  <cols>
    <col min="1" max="1" width="9.140625" style="135"/>
    <col min="2" max="2" width="12.28515625" style="48" customWidth="1"/>
    <col min="3" max="3" width="11.140625" style="135" customWidth="1"/>
    <col min="4" max="5" width="9.140625" style="135"/>
    <col min="6" max="6" width="15.42578125" style="135" customWidth="1"/>
    <col min="7" max="7" width="9.140625" style="135"/>
    <col min="8" max="8" width="14.5703125" style="135" customWidth="1"/>
    <col min="9" max="9" width="13.42578125" style="135" bestFit="1" customWidth="1"/>
    <col min="10" max="10" width="14.5703125" style="135" customWidth="1"/>
    <col min="11" max="11" width="11.5703125" style="135" customWidth="1"/>
    <col min="12" max="12" width="12.85546875" style="135" customWidth="1"/>
    <col min="13" max="13" width="9.140625" style="135"/>
    <col min="14" max="14" width="37.28515625" style="135" customWidth="1"/>
    <col min="15" max="15" width="95" style="135" customWidth="1"/>
    <col min="16" max="16" width="21" style="135" customWidth="1"/>
    <col min="17" max="17" width="24.5703125" style="135" customWidth="1"/>
    <col min="18" max="19" width="15.7109375" style="135" customWidth="1"/>
    <col min="20" max="20" width="11.85546875" style="135" customWidth="1"/>
    <col min="21" max="21" width="117" style="135" customWidth="1"/>
    <col min="22" max="16384" width="9.140625" style="135"/>
  </cols>
  <sheetData>
    <row r="1" spans="1:21" ht="54" customHeight="1" x14ac:dyDescent="0.25">
      <c r="B1" s="317" t="s">
        <v>585</v>
      </c>
      <c r="C1" s="318"/>
      <c r="D1" s="318"/>
      <c r="E1" s="318"/>
      <c r="F1" s="318"/>
      <c r="G1" s="318"/>
      <c r="H1" s="318"/>
      <c r="I1" s="318"/>
      <c r="J1" s="318"/>
      <c r="K1" s="318"/>
      <c r="L1" s="318"/>
      <c r="M1" s="318"/>
      <c r="N1" s="318"/>
      <c r="O1" s="318"/>
      <c r="P1" s="318"/>
      <c r="Q1" s="318"/>
      <c r="R1" s="318"/>
      <c r="S1" s="318"/>
      <c r="T1" s="318"/>
      <c r="U1" s="318"/>
    </row>
    <row r="2" spans="1:21" ht="60" x14ac:dyDescent="0.25">
      <c r="B2" s="157" t="s">
        <v>546</v>
      </c>
      <c r="C2" s="157" t="s">
        <v>258</v>
      </c>
      <c r="D2" s="157" t="s">
        <v>13</v>
      </c>
      <c r="E2" s="157" t="s">
        <v>256</v>
      </c>
      <c r="F2" s="157" t="s">
        <v>4</v>
      </c>
      <c r="G2" s="251" t="s">
        <v>0</v>
      </c>
      <c r="H2" s="251" t="s">
        <v>1</v>
      </c>
      <c r="I2" s="251" t="s">
        <v>2</v>
      </c>
      <c r="J2" s="252" t="s">
        <v>11</v>
      </c>
      <c r="K2" s="157" t="s">
        <v>3</v>
      </c>
      <c r="L2" s="157" t="s">
        <v>6</v>
      </c>
      <c r="M2" s="157" t="s">
        <v>7</v>
      </c>
      <c r="N2" s="157" t="s">
        <v>8</v>
      </c>
      <c r="O2" s="157" t="s">
        <v>9</v>
      </c>
      <c r="P2" s="251" t="s">
        <v>10</v>
      </c>
      <c r="Q2" s="253" t="s">
        <v>343</v>
      </c>
      <c r="R2" s="253" t="s">
        <v>39</v>
      </c>
      <c r="S2" s="253" t="s">
        <v>40</v>
      </c>
      <c r="T2" s="157" t="s">
        <v>15</v>
      </c>
      <c r="U2" s="157" t="s">
        <v>14</v>
      </c>
    </row>
    <row r="3" spans="1:21" ht="399.75" customHeight="1" x14ac:dyDescent="0.25">
      <c r="A3" s="136" t="s">
        <v>232</v>
      </c>
      <c r="B3" s="1" t="s">
        <v>557</v>
      </c>
      <c r="C3" s="4">
        <v>1</v>
      </c>
      <c r="D3" s="2">
        <v>1</v>
      </c>
      <c r="E3" s="2">
        <v>1</v>
      </c>
      <c r="F3" s="2" t="s">
        <v>253</v>
      </c>
      <c r="G3" s="2" t="s">
        <v>254</v>
      </c>
      <c r="H3" s="2" t="s">
        <v>255</v>
      </c>
      <c r="I3" s="2" t="s">
        <v>254</v>
      </c>
      <c r="J3" s="73">
        <v>22781.4</v>
      </c>
      <c r="K3" s="2" t="s">
        <v>5</v>
      </c>
      <c r="L3" s="2" t="s">
        <v>12</v>
      </c>
      <c r="M3" s="2" t="s">
        <v>12</v>
      </c>
      <c r="N3" s="2" t="s">
        <v>425</v>
      </c>
      <c r="O3" s="115" t="s">
        <v>558</v>
      </c>
      <c r="P3" s="83" t="s">
        <v>254</v>
      </c>
      <c r="Q3" s="2" t="s">
        <v>559</v>
      </c>
      <c r="R3" s="73">
        <v>86497473</v>
      </c>
      <c r="S3" s="73">
        <v>86497473</v>
      </c>
      <c r="T3" s="2" t="s">
        <v>238</v>
      </c>
      <c r="U3" s="115" t="s">
        <v>560</v>
      </c>
    </row>
    <row r="4" spans="1:21" ht="60" x14ac:dyDescent="0.25">
      <c r="A4" s="100" t="s">
        <v>548</v>
      </c>
      <c r="B4" s="37" t="s">
        <v>349</v>
      </c>
      <c r="C4" s="4">
        <v>2</v>
      </c>
      <c r="D4" s="2">
        <v>1</v>
      </c>
      <c r="E4" s="2">
        <v>1</v>
      </c>
      <c r="F4" s="2" t="s">
        <v>103</v>
      </c>
      <c r="G4" s="2"/>
      <c r="H4" s="2" t="s">
        <v>320</v>
      </c>
      <c r="I4" s="2" t="s">
        <v>537</v>
      </c>
      <c r="J4" s="73">
        <v>25000</v>
      </c>
      <c r="K4" s="2" t="s">
        <v>5</v>
      </c>
      <c r="L4" s="2" t="s">
        <v>12</v>
      </c>
      <c r="M4" s="2" t="s">
        <v>12</v>
      </c>
      <c r="N4" s="2" t="s">
        <v>538</v>
      </c>
      <c r="O4" s="2" t="s">
        <v>539</v>
      </c>
      <c r="P4" s="2"/>
      <c r="Q4" s="2" t="s">
        <v>540</v>
      </c>
      <c r="R4" s="73">
        <v>106000000</v>
      </c>
      <c r="S4" s="73" t="s">
        <v>541</v>
      </c>
      <c r="T4" s="2" t="s">
        <v>103</v>
      </c>
      <c r="U4" s="2"/>
    </row>
    <row r="5" spans="1:21" ht="150" x14ac:dyDescent="0.25">
      <c r="A5" s="99"/>
      <c r="B5" s="37" t="s">
        <v>536</v>
      </c>
      <c r="C5" s="4">
        <v>3</v>
      </c>
      <c r="D5" s="78">
        <v>2</v>
      </c>
      <c r="E5" s="78">
        <v>1</v>
      </c>
      <c r="F5" s="78" t="s">
        <v>103</v>
      </c>
      <c r="G5" s="78"/>
      <c r="H5" s="78" t="s">
        <v>534</v>
      </c>
      <c r="I5" s="78" t="s">
        <v>181</v>
      </c>
      <c r="J5" s="137">
        <v>13500</v>
      </c>
      <c r="K5" s="78" t="s">
        <v>5</v>
      </c>
      <c r="L5" s="78" t="s">
        <v>12</v>
      </c>
      <c r="M5" s="78" t="s">
        <v>12</v>
      </c>
      <c r="N5" s="78" t="s">
        <v>535</v>
      </c>
      <c r="O5" s="78" t="s">
        <v>427</v>
      </c>
      <c r="P5" s="78"/>
      <c r="Q5" s="2" t="s">
        <v>540</v>
      </c>
      <c r="R5" s="137">
        <v>54673000</v>
      </c>
      <c r="S5" s="137" t="s">
        <v>542</v>
      </c>
      <c r="T5" s="78" t="s">
        <v>103</v>
      </c>
      <c r="U5" s="78"/>
    </row>
    <row r="6" spans="1:21" ht="60" x14ac:dyDescent="0.25">
      <c r="A6" s="138"/>
      <c r="B6" s="83"/>
      <c r="C6" s="4">
        <v>4</v>
      </c>
      <c r="D6" s="78">
        <v>3</v>
      </c>
      <c r="E6" s="78">
        <v>1</v>
      </c>
      <c r="F6" s="78" t="s">
        <v>103</v>
      </c>
      <c r="G6" s="78"/>
      <c r="H6" s="78" t="s">
        <v>543</v>
      </c>
      <c r="I6" s="78" t="s">
        <v>544</v>
      </c>
      <c r="J6" s="137">
        <v>13000</v>
      </c>
      <c r="K6" s="78" t="s">
        <v>5</v>
      </c>
      <c r="L6" s="78" t="s">
        <v>12</v>
      </c>
      <c r="M6" s="78" t="s">
        <v>12</v>
      </c>
      <c r="N6" s="78" t="s">
        <v>545</v>
      </c>
      <c r="O6" s="78" t="s">
        <v>427</v>
      </c>
      <c r="P6" s="78"/>
      <c r="Q6" s="78"/>
      <c r="R6" s="137">
        <v>42000000</v>
      </c>
      <c r="S6" s="137"/>
      <c r="T6" s="78" t="s">
        <v>103</v>
      </c>
      <c r="U6" s="78"/>
    </row>
    <row r="7" spans="1:21" ht="75" x14ac:dyDescent="0.25">
      <c r="A7" s="136" t="s">
        <v>496</v>
      </c>
      <c r="B7" s="37" t="s">
        <v>564</v>
      </c>
      <c r="C7" s="4">
        <v>5</v>
      </c>
      <c r="D7" s="2">
        <v>1</v>
      </c>
      <c r="E7" s="2">
        <v>1</v>
      </c>
      <c r="F7" s="2" t="s">
        <v>496</v>
      </c>
      <c r="G7" s="2" t="s">
        <v>436</v>
      </c>
      <c r="H7" s="2" t="s">
        <v>437</v>
      </c>
      <c r="I7" s="2" t="s">
        <v>436</v>
      </c>
      <c r="J7" s="73">
        <v>3355</v>
      </c>
      <c r="K7" s="2" t="s">
        <v>5</v>
      </c>
      <c r="L7" s="2" t="s">
        <v>12</v>
      </c>
      <c r="M7" s="2" t="s">
        <v>12</v>
      </c>
      <c r="N7" s="2" t="s">
        <v>438</v>
      </c>
      <c r="O7" s="2" t="s">
        <v>305</v>
      </c>
      <c r="P7" s="2" t="s">
        <v>436</v>
      </c>
      <c r="Q7" s="2" t="s">
        <v>439</v>
      </c>
      <c r="R7" s="73">
        <v>7512651.1600000001</v>
      </c>
      <c r="S7" s="73" t="s">
        <v>440</v>
      </c>
      <c r="T7" s="2" t="s">
        <v>238</v>
      </c>
      <c r="U7" s="2"/>
    </row>
    <row r="8" spans="1:21" ht="90" x14ac:dyDescent="0.25">
      <c r="B8" s="83" t="s">
        <v>564</v>
      </c>
      <c r="C8" s="4">
        <v>6</v>
      </c>
      <c r="D8" s="2">
        <v>2</v>
      </c>
      <c r="E8" s="2">
        <v>1</v>
      </c>
      <c r="F8" s="2" t="s">
        <v>496</v>
      </c>
      <c r="G8" s="2" t="s">
        <v>436</v>
      </c>
      <c r="H8" s="2" t="s">
        <v>441</v>
      </c>
      <c r="I8" s="2" t="s">
        <v>436</v>
      </c>
      <c r="J8" s="73">
        <v>2320</v>
      </c>
      <c r="K8" s="2" t="s">
        <v>5</v>
      </c>
      <c r="L8" s="2" t="s">
        <v>12</v>
      </c>
      <c r="M8" s="2" t="s">
        <v>12</v>
      </c>
      <c r="N8" s="2" t="s">
        <v>442</v>
      </c>
      <c r="O8" s="2" t="s">
        <v>321</v>
      </c>
      <c r="P8" s="2" t="s">
        <v>436</v>
      </c>
      <c r="Q8" s="2" t="s">
        <v>443</v>
      </c>
      <c r="R8" s="73">
        <v>5775544</v>
      </c>
      <c r="S8" s="73" t="s">
        <v>444</v>
      </c>
      <c r="T8" s="2" t="s">
        <v>238</v>
      </c>
      <c r="U8" s="2"/>
    </row>
    <row r="9" spans="1:21" ht="90" x14ac:dyDescent="0.25">
      <c r="B9" s="83" t="s">
        <v>564</v>
      </c>
      <c r="C9" s="4">
        <v>7</v>
      </c>
      <c r="D9" s="2">
        <v>3</v>
      </c>
      <c r="E9" s="2">
        <v>1</v>
      </c>
      <c r="F9" s="2" t="s">
        <v>496</v>
      </c>
      <c r="G9" s="2" t="s">
        <v>436</v>
      </c>
      <c r="H9" s="2" t="s">
        <v>445</v>
      </c>
      <c r="I9" s="2" t="s">
        <v>436</v>
      </c>
      <c r="J9" s="73">
        <v>2967</v>
      </c>
      <c r="K9" s="2" t="s">
        <v>5</v>
      </c>
      <c r="L9" s="2" t="s">
        <v>12</v>
      </c>
      <c r="M9" s="2" t="s">
        <v>12</v>
      </c>
      <c r="N9" s="2" t="s">
        <v>446</v>
      </c>
      <c r="O9" s="2" t="s">
        <v>75</v>
      </c>
      <c r="P9" s="2" t="s">
        <v>436</v>
      </c>
      <c r="Q9" s="2" t="s">
        <v>447</v>
      </c>
      <c r="R9" s="73">
        <v>3484867.42</v>
      </c>
      <c r="S9" s="73" t="s">
        <v>448</v>
      </c>
      <c r="T9" s="2" t="s">
        <v>238</v>
      </c>
      <c r="U9" s="2"/>
    </row>
    <row r="10" spans="1:21" ht="90" x14ac:dyDescent="0.25">
      <c r="B10" s="83" t="s">
        <v>564</v>
      </c>
      <c r="C10" s="4">
        <v>8</v>
      </c>
      <c r="D10" s="2">
        <v>4</v>
      </c>
      <c r="E10" s="2">
        <v>1</v>
      </c>
      <c r="F10" s="2" t="s">
        <v>496</v>
      </c>
      <c r="G10" s="2" t="s">
        <v>436</v>
      </c>
      <c r="H10" s="2" t="s">
        <v>449</v>
      </c>
      <c r="I10" s="2" t="s">
        <v>436</v>
      </c>
      <c r="J10" s="73">
        <v>1120</v>
      </c>
      <c r="K10" s="2" t="s">
        <v>5</v>
      </c>
      <c r="L10" s="2" t="s">
        <v>12</v>
      </c>
      <c r="M10" s="2" t="s">
        <v>12</v>
      </c>
      <c r="N10" s="2" t="s">
        <v>450</v>
      </c>
      <c r="O10" s="2" t="s">
        <v>104</v>
      </c>
      <c r="P10" s="2" t="s">
        <v>436</v>
      </c>
      <c r="Q10" s="2" t="s">
        <v>451</v>
      </c>
      <c r="R10" s="73">
        <v>1968556.33</v>
      </c>
      <c r="S10" s="73" t="s">
        <v>452</v>
      </c>
      <c r="T10" s="2" t="s">
        <v>238</v>
      </c>
      <c r="U10" s="2"/>
    </row>
    <row r="11" spans="1:21" ht="90" x14ac:dyDescent="0.25">
      <c r="B11" s="6" t="s">
        <v>550</v>
      </c>
      <c r="C11" s="4">
        <v>9</v>
      </c>
      <c r="D11" s="2">
        <v>5</v>
      </c>
      <c r="E11" s="2">
        <v>1</v>
      </c>
      <c r="F11" s="2" t="s">
        <v>496</v>
      </c>
      <c r="G11" s="2" t="s">
        <v>436</v>
      </c>
      <c r="H11" s="2" t="s">
        <v>453</v>
      </c>
      <c r="I11" s="2" t="s">
        <v>436</v>
      </c>
      <c r="J11" s="73">
        <v>1727</v>
      </c>
      <c r="K11" s="2" t="s">
        <v>5</v>
      </c>
      <c r="L11" s="2" t="s">
        <v>12</v>
      </c>
      <c r="M11" s="2" t="s">
        <v>12</v>
      </c>
      <c r="N11" s="2" t="s">
        <v>454</v>
      </c>
      <c r="O11" s="2" t="s">
        <v>50</v>
      </c>
      <c r="P11" s="2" t="s">
        <v>436</v>
      </c>
      <c r="Q11" s="2" t="s">
        <v>455</v>
      </c>
      <c r="R11" s="73">
        <v>3759079.42</v>
      </c>
      <c r="S11" s="73" t="s">
        <v>456</v>
      </c>
      <c r="T11" s="2" t="s">
        <v>238</v>
      </c>
      <c r="U11" s="2"/>
    </row>
    <row r="12" spans="1:21" ht="75" x14ac:dyDescent="0.25">
      <c r="B12" s="6" t="s">
        <v>550</v>
      </c>
      <c r="C12" s="4">
        <v>10</v>
      </c>
      <c r="D12" s="2">
        <v>6</v>
      </c>
      <c r="E12" s="2">
        <v>1</v>
      </c>
      <c r="F12" s="2" t="s">
        <v>496</v>
      </c>
      <c r="G12" s="2" t="s">
        <v>436</v>
      </c>
      <c r="H12" s="2" t="s">
        <v>457</v>
      </c>
      <c r="I12" s="2" t="s">
        <v>436</v>
      </c>
      <c r="J12" s="73">
        <v>9315</v>
      </c>
      <c r="K12" s="2" t="s">
        <v>5</v>
      </c>
      <c r="L12" s="2" t="s">
        <v>12</v>
      </c>
      <c r="M12" s="2" t="s">
        <v>12</v>
      </c>
      <c r="N12" s="2" t="s">
        <v>454</v>
      </c>
      <c r="O12" s="2" t="s">
        <v>50</v>
      </c>
      <c r="P12" s="2" t="s">
        <v>436</v>
      </c>
      <c r="Q12" s="2" t="s">
        <v>458</v>
      </c>
      <c r="R12" s="73">
        <v>14535235.619999999</v>
      </c>
      <c r="S12" s="73" t="s">
        <v>459</v>
      </c>
      <c r="T12" s="2" t="s">
        <v>238</v>
      </c>
      <c r="U12" s="2"/>
    </row>
    <row r="13" spans="1:21" ht="75" x14ac:dyDescent="0.25">
      <c r="B13" s="6" t="s">
        <v>550</v>
      </c>
      <c r="C13" s="4">
        <v>11</v>
      </c>
      <c r="D13" s="2">
        <v>7</v>
      </c>
      <c r="E13" s="2">
        <v>1</v>
      </c>
      <c r="F13" s="2" t="s">
        <v>496</v>
      </c>
      <c r="G13" s="2" t="s">
        <v>436</v>
      </c>
      <c r="H13" s="2" t="s">
        <v>460</v>
      </c>
      <c r="I13" s="2" t="s">
        <v>436</v>
      </c>
      <c r="J13" s="73">
        <v>10035</v>
      </c>
      <c r="K13" s="2" t="s">
        <v>5</v>
      </c>
      <c r="L13" s="2" t="s">
        <v>12</v>
      </c>
      <c r="M13" s="2" t="s">
        <v>12</v>
      </c>
      <c r="N13" s="2" t="s">
        <v>454</v>
      </c>
      <c r="O13" s="2" t="s">
        <v>50</v>
      </c>
      <c r="P13" s="2" t="s">
        <v>436</v>
      </c>
      <c r="Q13" s="2" t="s">
        <v>461</v>
      </c>
      <c r="R13" s="73">
        <v>17126865.84</v>
      </c>
      <c r="S13" s="73" t="s">
        <v>462</v>
      </c>
      <c r="T13" s="2" t="s">
        <v>238</v>
      </c>
      <c r="U13" s="2"/>
    </row>
    <row r="14" spans="1:21" ht="90" x14ac:dyDescent="0.25">
      <c r="B14" s="6" t="s">
        <v>550</v>
      </c>
      <c r="C14" s="4">
        <v>12</v>
      </c>
      <c r="D14" s="2">
        <v>8</v>
      </c>
      <c r="E14" s="2">
        <v>1</v>
      </c>
      <c r="F14" s="2" t="s">
        <v>496</v>
      </c>
      <c r="G14" s="2" t="s">
        <v>436</v>
      </c>
      <c r="H14" s="2" t="s">
        <v>463</v>
      </c>
      <c r="I14" s="2" t="s">
        <v>436</v>
      </c>
      <c r="J14" s="73">
        <v>2420</v>
      </c>
      <c r="K14" s="2" t="s">
        <v>5</v>
      </c>
      <c r="L14" s="2" t="s">
        <v>12</v>
      </c>
      <c r="M14" s="2" t="s">
        <v>12</v>
      </c>
      <c r="N14" s="2" t="s">
        <v>454</v>
      </c>
      <c r="O14" s="2" t="s">
        <v>50</v>
      </c>
      <c r="P14" s="2" t="s">
        <v>436</v>
      </c>
      <c r="Q14" s="2" t="s">
        <v>464</v>
      </c>
      <c r="R14" s="73">
        <v>5996975.79</v>
      </c>
      <c r="S14" s="73" t="s">
        <v>465</v>
      </c>
      <c r="T14" s="2" t="s">
        <v>238</v>
      </c>
      <c r="U14" s="2"/>
    </row>
    <row r="15" spans="1:21" ht="90" x14ac:dyDescent="0.25">
      <c r="B15" s="83" t="s">
        <v>564</v>
      </c>
      <c r="C15" s="4">
        <v>13</v>
      </c>
      <c r="D15" s="2">
        <v>9</v>
      </c>
      <c r="E15" s="2">
        <v>1</v>
      </c>
      <c r="F15" s="2" t="s">
        <v>496</v>
      </c>
      <c r="G15" s="2" t="s">
        <v>436</v>
      </c>
      <c r="H15" s="2" t="s">
        <v>497</v>
      </c>
      <c r="I15" s="2" t="s">
        <v>436</v>
      </c>
      <c r="J15" s="73">
        <v>4409.25</v>
      </c>
      <c r="K15" s="2" t="s">
        <v>5</v>
      </c>
      <c r="L15" s="2" t="s">
        <v>12</v>
      </c>
      <c r="M15" s="2" t="s">
        <v>12</v>
      </c>
      <c r="N15" s="2" t="s">
        <v>446</v>
      </c>
      <c r="O15" s="2" t="s">
        <v>75</v>
      </c>
      <c r="P15" s="2" t="s">
        <v>436</v>
      </c>
      <c r="Q15" s="2" t="s">
        <v>498</v>
      </c>
      <c r="R15" s="73">
        <v>9158621.8499999996</v>
      </c>
      <c r="S15" s="73" t="s">
        <v>499</v>
      </c>
      <c r="T15" s="2" t="s">
        <v>238</v>
      </c>
      <c r="U15" s="2"/>
    </row>
    <row r="16" spans="1:21" ht="75" x14ac:dyDescent="0.25">
      <c r="B16" s="83" t="s">
        <v>564</v>
      </c>
      <c r="C16" s="4">
        <v>14</v>
      </c>
      <c r="D16" s="2">
        <v>10</v>
      </c>
      <c r="E16" s="2">
        <v>1</v>
      </c>
      <c r="F16" s="2" t="s">
        <v>496</v>
      </c>
      <c r="G16" s="2" t="s">
        <v>436</v>
      </c>
      <c r="H16" s="2" t="s">
        <v>500</v>
      </c>
      <c r="I16" s="2" t="s">
        <v>436</v>
      </c>
      <c r="J16" s="73">
        <v>2054.9699999999998</v>
      </c>
      <c r="K16" s="2" t="s">
        <v>5</v>
      </c>
      <c r="L16" s="2" t="s">
        <v>12</v>
      </c>
      <c r="M16" s="2" t="s">
        <v>12</v>
      </c>
      <c r="N16" s="2" t="s">
        <v>446</v>
      </c>
      <c r="O16" s="2" t="s">
        <v>75</v>
      </c>
      <c r="P16" s="2" t="s">
        <v>436</v>
      </c>
      <c r="Q16" s="2" t="s">
        <v>501</v>
      </c>
      <c r="R16" s="73">
        <v>5654199.2800000003</v>
      </c>
      <c r="S16" s="73" t="s">
        <v>502</v>
      </c>
      <c r="T16" s="2" t="s">
        <v>238</v>
      </c>
      <c r="U16" s="2"/>
    </row>
    <row r="17" spans="1:21" s="47" customFormat="1" ht="27" customHeight="1" x14ac:dyDescent="0.25">
      <c r="A17" s="139" t="s">
        <v>257</v>
      </c>
      <c r="B17" s="139"/>
      <c r="C17" s="139">
        <f>C16</f>
        <v>14</v>
      </c>
      <c r="D17" s="139"/>
      <c r="E17" s="139">
        <f>SUM(E3:E16)</f>
        <v>14</v>
      </c>
      <c r="F17" s="139"/>
      <c r="G17" s="139"/>
      <c r="H17" s="139"/>
      <c r="I17" s="139"/>
      <c r="J17" s="140">
        <f>SUM(J3:J16)</f>
        <v>114004.62</v>
      </c>
      <c r="K17" s="141"/>
      <c r="L17" s="141"/>
      <c r="M17" s="141"/>
      <c r="N17" s="141"/>
      <c r="O17" s="141"/>
      <c r="P17" s="141"/>
      <c r="Q17" s="141"/>
      <c r="R17" s="142"/>
      <c r="S17" s="141"/>
      <c r="T17" s="141"/>
      <c r="U17" s="141"/>
    </row>
  </sheetData>
  <mergeCells count="1">
    <mergeCell ref="B1:U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Skupaj - primerne</vt:lpstr>
      <vt:lpstr>Sklop 1</vt:lpstr>
      <vt:lpstr>Sklop 2</vt:lpstr>
      <vt:lpstr>Sklop 3</vt:lpstr>
    </vt:vector>
  </TitlesOfParts>
  <Company>MZP-SC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Štrubelj</dc:creator>
  <cp:lastModifiedBy>Andreja Rajh</cp:lastModifiedBy>
  <cp:lastPrinted>2023-04-24T07:34:34Z</cp:lastPrinted>
  <dcterms:created xsi:type="dcterms:W3CDTF">2020-10-12T10:16:58Z</dcterms:created>
  <dcterms:modified xsi:type="dcterms:W3CDTF">2023-06-06T08:43:30Z</dcterms:modified>
</cp:coreProperties>
</file>